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struments\RT\RENARD\guide_coupure\"/>
    </mc:Choice>
  </mc:AlternateContent>
  <bookViews>
    <workbookView xWindow="0" yWindow="0" windowWidth="25200" windowHeight="12576"/>
  </bookViews>
  <sheets>
    <sheet name="theorie" sheetId="1" r:id="rId1"/>
    <sheet name="graph" sheetId="2" r:id="rId2"/>
  </sheets>
  <definedNames>
    <definedName name="solver_adj" localSheetId="1" hidden="1">graph!$F$43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graph!$E$43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</definedName>
    <definedName name="solver_ver" localSheetId="1" hidden="1">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3" i="2" l="1"/>
  <c r="B43" i="2"/>
  <c r="C43" i="2" s="1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A40" i="2"/>
  <c r="A41" i="2" s="1"/>
  <c r="A30" i="2"/>
  <c r="A31" i="2" s="1"/>
  <c r="A32" i="2" s="1"/>
  <c r="A33" i="2" s="1"/>
  <c r="A34" i="2" s="1"/>
  <c r="A35" i="2" s="1"/>
  <c r="A36" i="2" s="1"/>
  <c r="A37" i="2" s="1"/>
  <c r="A38" i="2" s="1"/>
  <c r="A39" i="2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7" i="2"/>
  <c r="A6" i="2"/>
  <c r="C14" i="1"/>
  <c r="C15" i="1" s="1"/>
  <c r="C16" i="1" l="1"/>
  <c r="C27" i="1"/>
  <c r="E24" i="2" l="1"/>
  <c r="E41" i="2"/>
  <c r="E35" i="2"/>
  <c r="E29" i="2"/>
  <c r="E23" i="2"/>
  <c r="E17" i="2"/>
  <c r="E11" i="2"/>
  <c r="E5" i="2"/>
  <c r="D36" i="2"/>
  <c r="D30" i="2"/>
  <c r="D24" i="2"/>
  <c r="D18" i="2"/>
  <c r="D12" i="2"/>
  <c r="D6" i="2"/>
  <c r="E20" i="2"/>
  <c r="D39" i="2"/>
  <c r="D33" i="2"/>
  <c r="D21" i="2"/>
  <c r="D9" i="2"/>
  <c r="E12" i="2"/>
  <c r="D25" i="2"/>
  <c r="D13" i="2"/>
  <c r="E40" i="2"/>
  <c r="E34" i="2"/>
  <c r="E28" i="2"/>
  <c r="E22" i="2"/>
  <c r="E16" i="2"/>
  <c r="E10" i="2"/>
  <c r="D41" i="2"/>
  <c r="D35" i="2"/>
  <c r="D29" i="2"/>
  <c r="D23" i="2"/>
  <c r="D17" i="2"/>
  <c r="D11" i="2"/>
  <c r="D5" i="2"/>
  <c r="E43" i="2"/>
  <c r="E39" i="2"/>
  <c r="E33" i="2"/>
  <c r="E27" i="2"/>
  <c r="E21" i="2"/>
  <c r="E15" i="2"/>
  <c r="E9" i="2"/>
  <c r="D40" i="2"/>
  <c r="D34" i="2"/>
  <c r="D28" i="2"/>
  <c r="D22" i="2"/>
  <c r="D16" i="2"/>
  <c r="D10" i="2"/>
  <c r="E38" i="2"/>
  <c r="E32" i="2"/>
  <c r="E26" i="2"/>
  <c r="E14" i="2"/>
  <c r="E8" i="2"/>
  <c r="D27" i="2"/>
  <c r="D15" i="2"/>
  <c r="D43" i="2"/>
  <c r="E37" i="2"/>
  <c r="E31" i="2"/>
  <c r="E25" i="2"/>
  <c r="E19" i="2"/>
  <c r="E13" i="2"/>
  <c r="E7" i="2"/>
  <c r="D38" i="2"/>
  <c r="D32" i="2"/>
  <c r="D26" i="2"/>
  <c r="D20" i="2"/>
  <c r="D14" i="2"/>
  <c r="D8" i="2"/>
  <c r="E36" i="2"/>
  <c r="E30" i="2"/>
  <c r="E18" i="2"/>
  <c r="E6" i="2"/>
  <c r="D37" i="2"/>
  <c r="D31" i="2"/>
  <c r="D19" i="2"/>
  <c r="D7" i="2"/>
  <c r="C29" i="1"/>
  <c r="C31" i="1" s="1"/>
</calcChain>
</file>

<file path=xl/sharedStrings.xml><?xml version="1.0" encoding="utf-8"?>
<sst xmlns="http://schemas.openxmlformats.org/spreadsheetml/2006/main" count="40" uniqueCount="36">
  <si>
    <t>calcul guide sous coupure</t>
  </si>
  <si>
    <t>G AUXEPAULES</t>
  </si>
  <si>
    <t>Longueur d'ondes  en m:</t>
  </si>
  <si>
    <t>A la longueur d'ondes λ, l'atténuation α en dB/m est donnée par :</t>
  </si>
  <si>
    <t>Rayon en mètres variant de 2.5 mm à 2 cm : a := .0025 , .005 .. .02</t>
  </si>
  <si>
    <t>Dans un guide d'ondes circulaire, le premier mode à apparaitre quand la</t>
  </si>
  <si>
    <t>fréquence augmente est le mode TE11 dont la longueur d'onde de coupure λc est</t>
  </si>
  <si>
    <t>donnée par :</t>
  </si>
  <si>
    <t>La longueur d'ondes la moins atténuée λ est celle qui correspond à la fréquence la plus</t>
  </si>
  <si>
    <t>haute que l'on veut protéger dans le projet FORT, soit f = 3500 MHz. Pour qu'elle soit</t>
  </si>
  <si>
    <t>atténuée, il faut bien sûr que λ &gt; λc.</t>
  </si>
  <si>
    <t>m</t>
  </si>
  <si>
    <t>MHz</t>
  </si>
  <si>
    <t>dB/m</t>
  </si>
  <si>
    <t>attenuation :</t>
  </si>
  <si>
    <t>longueur guide :</t>
  </si>
  <si>
    <t>attenuation guide :</t>
  </si>
  <si>
    <t>freq coupure:</t>
  </si>
  <si>
    <t>longueur d'onde coupure :</t>
  </si>
  <si>
    <t>rayon guide :</t>
  </si>
  <si>
    <t>diametre guide :</t>
  </si>
  <si>
    <t>dB</t>
  </si>
  <si>
    <t>Le guide peut être vu comme un filtre passe haut. Il faut donc que la frequence de coupure soit superieure à la frequence maximum que l'on souhaite attenuer.</t>
  </si>
  <si>
    <t>rayon (m)</t>
  </si>
  <si>
    <t>freq coupure (MHz)</t>
  </si>
  <si>
    <t>lambda coupure (m)</t>
  </si>
  <si>
    <t>attenuation (dB/m)</t>
  </si>
  <si>
    <t>attenuation desirée</t>
  </si>
  <si>
    <t>equation</t>
  </si>
  <si>
    <t>longueur</t>
  </si>
  <si>
    <t>donnee-&gt;solveur</t>
  </si>
  <si>
    <t>Fréquence max en MHz :</t>
  </si>
  <si>
    <t>(freq max à attenuer par le guide sous coupure)</t>
  </si>
  <si>
    <t>Calcul frequence coupure selon dimension du guide:</t>
  </si>
  <si>
    <t>Calcul attenuation du guide à une fréquence spécifique:</t>
  </si>
  <si>
    <t>(a est le rayon du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</si>
</sst>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1" fillId="2" borderId="0" xfId="0" applyFont="1" applyFill="1"/>
    <xf numFmtId="14" fontId="0" fillId="0" borderId="0" xfId="0" applyNumberFormat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1" xfId="0" applyFill="1" applyBorder="1"/>
    <xf numFmtId="0" fontId="0" fillId="5" borderId="0" xfId="0" applyFill="1"/>
    <xf numFmtId="0" fontId="3" fillId="0" borderId="0" xfId="0" applyFont="1"/>
    <xf numFmtId="0" fontId="4" fillId="3" borderId="0" xfId="0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longueur d'onde coupure VS rayon guide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graph!$A$5:$A$41</c:f>
              <c:numCache>
                <c:formatCode>General</c:formatCode>
                <c:ptCount val="37"/>
                <c:pt idx="0">
                  <c:v>2E-3</c:v>
                </c:pt>
                <c:pt idx="1">
                  <c:v>2.5000000000000001E-3</c:v>
                </c:pt>
                <c:pt idx="2">
                  <c:v>3.0000000000000001E-3</c:v>
                </c:pt>
                <c:pt idx="3">
                  <c:v>3.5000000000000001E-3</c:v>
                </c:pt>
                <c:pt idx="4">
                  <c:v>4.0000000000000001E-3</c:v>
                </c:pt>
                <c:pt idx="5">
                  <c:v>4.5000000000000005E-3</c:v>
                </c:pt>
                <c:pt idx="6">
                  <c:v>5.000000000000001E-3</c:v>
                </c:pt>
                <c:pt idx="7">
                  <c:v>5.5000000000000014E-3</c:v>
                </c:pt>
                <c:pt idx="8">
                  <c:v>6.0000000000000019E-3</c:v>
                </c:pt>
                <c:pt idx="9">
                  <c:v>6.5000000000000023E-3</c:v>
                </c:pt>
                <c:pt idx="10">
                  <c:v>7.0000000000000027E-3</c:v>
                </c:pt>
                <c:pt idx="11">
                  <c:v>7.5000000000000032E-3</c:v>
                </c:pt>
                <c:pt idx="12">
                  <c:v>8.0000000000000036E-3</c:v>
                </c:pt>
                <c:pt idx="13">
                  <c:v>8.5000000000000041E-3</c:v>
                </c:pt>
                <c:pt idx="14">
                  <c:v>9.0000000000000045E-3</c:v>
                </c:pt>
                <c:pt idx="15">
                  <c:v>9.500000000000005E-3</c:v>
                </c:pt>
                <c:pt idx="16">
                  <c:v>1.0000000000000005E-2</c:v>
                </c:pt>
                <c:pt idx="17">
                  <c:v>1.0500000000000006E-2</c:v>
                </c:pt>
                <c:pt idx="18">
                  <c:v>1.1000000000000006E-2</c:v>
                </c:pt>
                <c:pt idx="19">
                  <c:v>1.1500000000000007E-2</c:v>
                </c:pt>
                <c:pt idx="20">
                  <c:v>1.2000000000000007E-2</c:v>
                </c:pt>
                <c:pt idx="21">
                  <c:v>1.2500000000000008E-2</c:v>
                </c:pt>
                <c:pt idx="22">
                  <c:v>1.3000000000000008E-2</c:v>
                </c:pt>
                <c:pt idx="23">
                  <c:v>1.3500000000000009E-2</c:v>
                </c:pt>
                <c:pt idx="24">
                  <c:v>1.4000000000000009E-2</c:v>
                </c:pt>
                <c:pt idx="25">
                  <c:v>1.4500000000000009E-2</c:v>
                </c:pt>
                <c:pt idx="26">
                  <c:v>1.500000000000001E-2</c:v>
                </c:pt>
                <c:pt idx="27">
                  <c:v>1.550000000000001E-2</c:v>
                </c:pt>
                <c:pt idx="28">
                  <c:v>1.6000000000000011E-2</c:v>
                </c:pt>
                <c:pt idx="29">
                  <c:v>1.6500000000000011E-2</c:v>
                </c:pt>
                <c:pt idx="30">
                  <c:v>1.7000000000000012E-2</c:v>
                </c:pt>
                <c:pt idx="31">
                  <c:v>1.7500000000000012E-2</c:v>
                </c:pt>
                <c:pt idx="32">
                  <c:v>1.8000000000000013E-2</c:v>
                </c:pt>
                <c:pt idx="33">
                  <c:v>1.8500000000000013E-2</c:v>
                </c:pt>
                <c:pt idx="34">
                  <c:v>1.9000000000000013E-2</c:v>
                </c:pt>
                <c:pt idx="35">
                  <c:v>1.9500000000000014E-2</c:v>
                </c:pt>
                <c:pt idx="36">
                  <c:v>2.0000000000000014E-2</c:v>
                </c:pt>
              </c:numCache>
            </c:numRef>
          </c:cat>
          <c:val>
            <c:numRef>
              <c:f>graph!$B$5:$B$41</c:f>
              <c:numCache>
                <c:formatCode>General</c:formatCode>
                <c:ptCount val="37"/>
                <c:pt idx="0">
                  <c:v>6.8240000000000002E-3</c:v>
                </c:pt>
                <c:pt idx="1">
                  <c:v>8.5299999999999994E-3</c:v>
                </c:pt>
                <c:pt idx="2">
                  <c:v>1.0236E-2</c:v>
                </c:pt>
                <c:pt idx="3">
                  <c:v>1.1941999999999999E-2</c:v>
                </c:pt>
                <c:pt idx="4">
                  <c:v>1.3648E-2</c:v>
                </c:pt>
                <c:pt idx="5">
                  <c:v>1.5354000000000001E-2</c:v>
                </c:pt>
                <c:pt idx="6">
                  <c:v>1.7060000000000002E-2</c:v>
                </c:pt>
                <c:pt idx="7">
                  <c:v>1.8766000000000005E-2</c:v>
                </c:pt>
                <c:pt idx="8">
                  <c:v>2.0472000000000008E-2</c:v>
                </c:pt>
                <c:pt idx="9">
                  <c:v>2.2178000000000007E-2</c:v>
                </c:pt>
                <c:pt idx="10">
                  <c:v>2.3884000000000009E-2</c:v>
                </c:pt>
                <c:pt idx="11">
                  <c:v>2.5590000000000009E-2</c:v>
                </c:pt>
                <c:pt idx="12">
                  <c:v>2.7296000000000011E-2</c:v>
                </c:pt>
                <c:pt idx="13">
                  <c:v>2.9002000000000014E-2</c:v>
                </c:pt>
                <c:pt idx="14">
                  <c:v>3.0708000000000013E-2</c:v>
                </c:pt>
                <c:pt idx="15">
                  <c:v>3.2414000000000019E-2</c:v>
                </c:pt>
                <c:pt idx="16">
                  <c:v>3.4120000000000018E-2</c:v>
                </c:pt>
                <c:pt idx="17">
                  <c:v>3.5826000000000018E-2</c:v>
                </c:pt>
                <c:pt idx="18">
                  <c:v>3.7532000000000024E-2</c:v>
                </c:pt>
                <c:pt idx="19">
                  <c:v>3.9238000000000023E-2</c:v>
                </c:pt>
                <c:pt idx="20">
                  <c:v>4.0944000000000022E-2</c:v>
                </c:pt>
                <c:pt idx="21">
                  <c:v>4.2650000000000028E-2</c:v>
                </c:pt>
                <c:pt idx="22">
                  <c:v>4.4356000000000027E-2</c:v>
                </c:pt>
                <c:pt idx="23">
                  <c:v>4.6062000000000027E-2</c:v>
                </c:pt>
                <c:pt idx="24">
                  <c:v>4.7768000000000033E-2</c:v>
                </c:pt>
                <c:pt idx="25">
                  <c:v>4.9474000000000032E-2</c:v>
                </c:pt>
                <c:pt idx="26">
                  <c:v>5.1180000000000031E-2</c:v>
                </c:pt>
                <c:pt idx="27">
                  <c:v>5.2886000000000037E-2</c:v>
                </c:pt>
                <c:pt idx="28">
                  <c:v>5.4592000000000036E-2</c:v>
                </c:pt>
                <c:pt idx="29">
                  <c:v>5.6298000000000036E-2</c:v>
                </c:pt>
                <c:pt idx="30">
                  <c:v>5.8004000000000042E-2</c:v>
                </c:pt>
                <c:pt idx="31">
                  <c:v>5.9710000000000041E-2</c:v>
                </c:pt>
                <c:pt idx="32">
                  <c:v>6.141600000000004E-2</c:v>
                </c:pt>
                <c:pt idx="33">
                  <c:v>6.3122000000000039E-2</c:v>
                </c:pt>
                <c:pt idx="34">
                  <c:v>6.4828000000000038E-2</c:v>
                </c:pt>
                <c:pt idx="35">
                  <c:v>6.6534000000000051E-2</c:v>
                </c:pt>
                <c:pt idx="36">
                  <c:v>6.8240000000000051E-2</c:v>
                </c:pt>
              </c:numCache>
            </c:numRef>
          </c:val>
          <c:smooth val="0"/>
        </c:ser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graph!$A$5:$A$41</c:f>
              <c:numCache>
                <c:formatCode>General</c:formatCode>
                <c:ptCount val="37"/>
                <c:pt idx="0">
                  <c:v>2E-3</c:v>
                </c:pt>
                <c:pt idx="1">
                  <c:v>2.5000000000000001E-3</c:v>
                </c:pt>
                <c:pt idx="2">
                  <c:v>3.0000000000000001E-3</c:v>
                </c:pt>
                <c:pt idx="3">
                  <c:v>3.5000000000000001E-3</c:v>
                </c:pt>
                <c:pt idx="4">
                  <c:v>4.0000000000000001E-3</c:v>
                </c:pt>
                <c:pt idx="5">
                  <c:v>4.5000000000000005E-3</c:v>
                </c:pt>
                <c:pt idx="6">
                  <c:v>5.000000000000001E-3</c:v>
                </c:pt>
                <c:pt idx="7">
                  <c:v>5.5000000000000014E-3</c:v>
                </c:pt>
                <c:pt idx="8">
                  <c:v>6.0000000000000019E-3</c:v>
                </c:pt>
                <c:pt idx="9">
                  <c:v>6.5000000000000023E-3</c:v>
                </c:pt>
                <c:pt idx="10">
                  <c:v>7.0000000000000027E-3</c:v>
                </c:pt>
                <c:pt idx="11">
                  <c:v>7.5000000000000032E-3</c:v>
                </c:pt>
                <c:pt idx="12">
                  <c:v>8.0000000000000036E-3</c:v>
                </c:pt>
                <c:pt idx="13">
                  <c:v>8.5000000000000041E-3</c:v>
                </c:pt>
                <c:pt idx="14">
                  <c:v>9.0000000000000045E-3</c:v>
                </c:pt>
                <c:pt idx="15">
                  <c:v>9.500000000000005E-3</c:v>
                </c:pt>
                <c:pt idx="16">
                  <c:v>1.0000000000000005E-2</c:v>
                </c:pt>
                <c:pt idx="17">
                  <c:v>1.0500000000000006E-2</c:v>
                </c:pt>
                <c:pt idx="18">
                  <c:v>1.1000000000000006E-2</c:v>
                </c:pt>
                <c:pt idx="19">
                  <c:v>1.1500000000000007E-2</c:v>
                </c:pt>
                <c:pt idx="20">
                  <c:v>1.2000000000000007E-2</c:v>
                </c:pt>
                <c:pt idx="21">
                  <c:v>1.2500000000000008E-2</c:v>
                </c:pt>
                <c:pt idx="22">
                  <c:v>1.3000000000000008E-2</c:v>
                </c:pt>
                <c:pt idx="23">
                  <c:v>1.3500000000000009E-2</c:v>
                </c:pt>
                <c:pt idx="24">
                  <c:v>1.4000000000000009E-2</c:v>
                </c:pt>
                <c:pt idx="25">
                  <c:v>1.4500000000000009E-2</c:v>
                </c:pt>
                <c:pt idx="26">
                  <c:v>1.500000000000001E-2</c:v>
                </c:pt>
                <c:pt idx="27">
                  <c:v>1.550000000000001E-2</c:v>
                </c:pt>
                <c:pt idx="28">
                  <c:v>1.6000000000000011E-2</c:v>
                </c:pt>
                <c:pt idx="29">
                  <c:v>1.6500000000000011E-2</c:v>
                </c:pt>
                <c:pt idx="30">
                  <c:v>1.7000000000000012E-2</c:v>
                </c:pt>
                <c:pt idx="31">
                  <c:v>1.7500000000000012E-2</c:v>
                </c:pt>
                <c:pt idx="32">
                  <c:v>1.8000000000000013E-2</c:v>
                </c:pt>
                <c:pt idx="33">
                  <c:v>1.8500000000000013E-2</c:v>
                </c:pt>
                <c:pt idx="34">
                  <c:v>1.9000000000000013E-2</c:v>
                </c:pt>
                <c:pt idx="35">
                  <c:v>1.9500000000000014E-2</c:v>
                </c:pt>
                <c:pt idx="36">
                  <c:v>2.0000000000000014E-2</c:v>
                </c:pt>
              </c:numCache>
            </c:numRef>
          </c:cat>
          <c:val>
            <c:numRef>
              <c:f>graph!$B$5:$B$41</c:f>
              <c:numCache>
                <c:formatCode>General</c:formatCode>
                <c:ptCount val="37"/>
                <c:pt idx="0">
                  <c:v>6.8240000000000002E-3</c:v>
                </c:pt>
                <c:pt idx="1">
                  <c:v>8.5299999999999994E-3</c:v>
                </c:pt>
                <c:pt idx="2">
                  <c:v>1.0236E-2</c:v>
                </c:pt>
                <c:pt idx="3">
                  <c:v>1.1941999999999999E-2</c:v>
                </c:pt>
                <c:pt idx="4">
                  <c:v>1.3648E-2</c:v>
                </c:pt>
                <c:pt idx="5">
                  <c:v>1.5354000000000001E-2</c:v>
                </c:pt>
                <c:pt idx="6">
                  <c:v>1.7060000000000002E-2</c:v>
                </c:pt>
                <c:pt idx="7">
                  <c:v>1.8766000000000005E-2</c:v>
                </c:pt>
                <c:pt idx="8">
                  <c:v>2.0472000000000008E-2</c:v>
                </c:pt>
                <c:pt idx="9">
                  <c:v>2.2178000000000007E-2</c:v>
                </c:pt>
                <c:pt idx="10">
                  <c:v>2.3884000000000009E-2</c:v>
                </c:pt>
                <c:pt idx="11">
                  <c:v>2.5590000000000009E-2</c:v>
                </c:pt>
                <c:pt idx="12">
                  <c:v>2.7296000000000011E-2</c:v>
                </c:pt>
                <c:pt idx="13">
                  <c:v>2.9002000000000014E-2</c:v>
                </c:pt>
                <c:pt idx="14">
                  <c:v>3.0708000000000013E-2</c:v>
                </c:pt>
                <c:pt idx="15">
                  <c:v>3.2414000000000019E-2</c:v>
                </c:pt>
                <c:pt idx="16">
                  <c:v>3.4120000000000018E-2</c:v>
                </c:pt>
                <c:pt idx="17">
                  <c:v>3.5826000000000018E-2</c:v>
                </c:pt>
                <c:pt idx="18">
                  <c:v>3.7532000000000024E-2</c:v>
                </c:pt>
                <c:pt idx="19">
                  <c:v>3.9238000000000023E-2</c:v>
                </c:pt>
                <c:pt idx="20">
                  <c:v>4.0944000000000022E-2</c:v>
                </c:pt>
                <c:pt idx="21">
                  <c:v>4.2650000000000028E-2</c:v>
                </c:pt>
                <c:pt idx="22">
                  <c:v>4.4356000000000027E-2</c:v>
                </c:pt>
                <c:pt idx="23">
                  <c:v>4.6062000000000027E-2</c:v>
                </c:pt>
                <c:pt idx="24">
                  <c:v>4.7768000000000033E-2</c:v>
                </c:pt>
                <c:pt idx="25">
                  <c:v>4.9474000000000032E-2</c:v>
                </c:pt>
                <c:pt idx="26">
                  <c:v>5.1180000000000031E-2</c:v>
                </c:pt>
                <c:pt idx="27">
                  <c:v>5.2886000000000037E-2</c:v>
                </c:pt>
                <c:pt idx="28">
                  <c:v>5.4592000000000036E-2</c:v>
                </c:pt>
                <c:pt idx="29">
                  <c:v>5.6298000000000036E-2</c:v>
                </c:pt>
                <c:pt idx="30">
                  <c:v>5.8004000000000042E-2</c:v>
                </c:pt>
                <c:pt idx="31">
                  <c:v>5.9710000000000041E-2</c:v>
                </c:pt>
                <c:pt idx="32">
                  <c:v>6.141600000000004E-2</c:v>
                </c:pt>
                <c:pt idx="33">
                  <c:v>6.3122000000000039E-2</c:v>
                </c:pt>
                <c:pt idx="34">
                  <c:v>6.4828000000000038E-2</c:v>
                </c:pt>
                <c:pt idx="35">
                  <c:v>6.6534000000000051E-2</c:v>
                </c:pt>
                <c:pt idx="36">
                  <c:v>6.8240000000000051E-2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9458112"/>
        <c:axId val="1759468448"/>
      </c:lineChart>
      <c:catAx>
        <c:axId val="175945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468448"/>
        <c:crosses val="autoZero"/>
        <c:auto val="1"/>
        <c:lblAlgn val="ctr"/>
        <c:lblOffset val="100"/>
        <c:noMultiLvlLbl val="0"/>
      </c:catAx>
      <c:valAx>
        <c:axId val="175946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458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frequence coupure VS rayon guide</a:t>
            </a:r>
          </a:p>
        </c:rich>
      </c:tx>
      <c:layout>
        <c:manualLayout>
          <c:xMode val="edge"/>
          <c:yMode val="edge"/>
          <c:x val="0.27062494983047897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graph!$A$5:$A$41</c:f>
              <c:numCache>
                <c:formatCode>General</c:formatCode>
                <c:ptCount val="37"/>
                <c:pt idx="0">
                  <c:v>2E-3</c:v>
                </c:pt>
                <c:pt idx="1">
                  <c:v>2.5000000000000001E-3</c:v>
                </c:pt>
                <c:pt idx="2">
                  <c:v>3.0000000000000001E-3</c:v>
                </c:pt>
                <c:pt idx="3">
                  <c:v>3.5000000000000001E-3</c:v>
                </c:pt>
                <c:pt idx="4">
                  <c:v>4.0000000000000001E-3</c:v>
                </c:pt>
                <c:pt idx="5">
                  <c:v>4.5000000000000005E-3</c:v>
                </c:pt>
                <c:pt idx="6">
                  <c:v>5.000000000000001E-3</c:v>
                </c:pt>
                <c:pt idx="7">
                  <c:v>5.5000000000000014E-3</c:v>
                </c:pt>
                <c:pt idx="8">
                  <c:v>6.0000000000000019E-3</c:v>
                </c:pt>
                <c:pt idx="9">
                  <c:v>6.5000000000000023E-3</c:v>
                </c:pt>
                <c:pt idx="10">
                  <c:v>7.0000000000000027E-3</c:v>
                </c:pt>
                <c:pt idx="11">
                  <c:v>7.5000000000000032E-3</c:v>
                </c:pt>
                <c:pt idx="12">
                  <c:v>8.0000000000000036E-3</c:v>
                </c:pt>
                <c:pt idx="13">
                  <c:v>8.5000000000000041E-3</c:v>
                </c:pt>
                <c:pt idx="14">
                  <c:v>9.0000000000000045E-3</c:v>
                </c:pt>
                <c:pt idx="15">
                  <c:v>9.500000000000005E-3</c:v>
                </c:pt>
                <c:pt idx="16">
                  <c:v>1.0000000000000005E-2</c:v>
                </c:pt>
                <c:pt idx="17">
                  <c:v>1.0500000000000006E-2</c:v>
                </c:pt>
                <c:pt idx="18">
                  <c:v>1.1000000000000006E-2</c:v>
                </c:pt>
                <c:pt idx="19">
                  <c:v>1.1500000000000007E-2</c:v>
                </c:pt>
                <c:pt idx="20">
                  <c:v>1.2000000000000007E-2</c:v>
                </c:pt>
                <c:pt idx="21">
                  <c:v>1.2500000000000008E-2</c:v>
                </c:pt>
                <c:pt idx="22">
                  <c:v>1.3000000000000008E-2</c:v>
                </c:pt>
                <c:pt idx="23">
                  <c:v>1.3500000000000009E-2</c:v>
                </c:pt>
                <c:pt idx="24">
                  <c:v>1.4000000000000009E-2</c:v>
                </c:pt>
                <c:pt idx="25">
                  <c:v>1.4500000000000009E-2</c:v>
                </c:pt>
                <c:pt idx="26">
                  <c:v>1.500000000000001E-2</c:v>
                </c:pt>
                <c:pt idx="27">
                  <c:v>1.550000000000001E-2</c:v>
                </c:pt>
                <c:pt idx="28">
                  <c:v>1.6000000000000011E-2</c:v>
                </c:pt>
                <c:pt idx="29">
                  <c:v>1.6500000000000011E-2</c:v>
                </c:pt>
                <c:pt idx="30">
                  <c:v>1.7000000000000012E-2</c:v>
                </c:pt>
                <c:pt idx="31">
                  <c:v>1.7500000000000012E-2</c:v>
                </c:pt>
                <c:pt idx="32">
                  <c:v>1.8000000000000013E-2</c:v>
                </c:pt>
                <c:pt idx="33">
                  <c:v>1.8500000000000013E-2</c:v>
                </c:pt>
                <c:pt idx="34">
                  <c:v>1.9000000000000013E-2</c:v>
                </c:pt>
                <c:pt idx="35">
                  <c:v>1.9500000000000014E-2</c:v>
                </c:pt>
                <c:pt idx="36">
                  <c:v>2.0000000000000014E-2</c:v>
                </c:pt>
              </c:numCache>
            </c:numRef>
          </c:cat>
          <c:val>
            <c:numRef>
              <c:f>graph!$C$5:$C$41</c:f>
              <c:numCache>
                <c:formatCode>General</c:formatCode>
                <c:ptCount val="37"/>
                <c:pt idx="0">
                  <c:v>43962.485345838213</c:v>
                </c:pt>
                <c:pt idx="1">
                  <c:v>35169.988276670578</c:v>
                </c:pt>
                <c:pt idx="2">
                  <c:v>29308.323563892143</c:v>
                </c:pt>
                <c:pt idx="3">
                  <c:v>25121.420197621839</c:v>
                </c:pt>
                <c:pt idx="4">
                  <c:v>21981.242672919107</c:v>
                </c:pt>
                <c:pt idx="5">
                  <c:v>19538.882375928097</c:v>
                </c:pt>
                <c:pt idx="6">
                  <c:v>17584.994138335285</c:v>
                </c:pt>
                <c:pt idx="7">
                  <c:v>15986.35830757753</c:v>
                </c:pt>
                <c:pt idx="8">
                  <c:v>14654.161781946068</c:v>
                </c:pt>
                <c:pt idx="9">
                  <c:v>13526.918567950217</c:v>
                </c:pt>
                <c:pt idx="10">
                  <c:v>12560.710098810914</c:v>
                </c:pt>
                <c:pt idx="11">
                  <c:v>11723.329425556854</c:v>
                </c:pt>
                <c:pt idx="12">
                  <c:v>10990.62133645955</c:v>
                </c:pt>
                <c:pt idx="13">
                  <c:v>10344.114199020752</c:v>
                </c:pt>
                <c:pt idx="14">
                  <c:v>9769.4411879640447</c:v>
                </c:pt>
                <c:pt idx="15">
                  <c:v>9255.2600728080397</c:v>
                </c:pt>
                <c:pt idx="16">
                  <c:v>8792.497069167639</c:v>
                </c:pt>
                <c:pt idx="17">
                  <c:v>8373.8067325406082</c:v>
                </c:pt>
                <c:pt idx="18">
                  <c:v>7993.1791537887621</c:v>
                </c:pt>
                <c:pt idx="19">
                  <c:v>7645.649625363164</c:v>
                </c:pt>
                <c:pt idx="20">
                  <c:v>7327.0808909730322</c:v>
                </c:pt>
                <c:pt idx="21">
                  <c:v>7033.9976553341103</c:v>
                </c:pt>
                <c:pt idx="22">
                  <c:v>6763.4592839751067</c:v>
                </c:pt>
                <c:pt idx="23">
                  <c:v>6512.9607919760283</c:v>
                </c:pt>
                <c:pt idx="24">
                  <c:v>6280.3550494054552</c:v>
                </c:pt>
                <c:pt idx="25">
                  <c:v>6063.791082184578</c:v>
                </c:pt>
                <c:pt idx="26">
                  <c:v>5861.6647127784254</c:v>
                </c:pt>
                <c:pt idx="27">
                  <c:v>5672.5787543017013</c:v>
                </c:pt>
                <c:pt idx="28">
                  <c:v>5495.3106682297739</c:v>
                </c:pt>
                <c:pt idx="29">
                  <c:v>5328.7861025258417</c:v>
                </c:pt>
                <c:pt idx="30">
                  <c:v>5172.0570995103744</c:v>
                </c:pt>
                <c:pt idx="31">
                  <c:v>5024.2840395243647</c:v>
                </c:pt>
                <c:pt idx="32">
                  <c:v>4884.7205939820215</c:v>
                </c:pt>
                <c:pt idx="33">
                  <c:v>4752.7011184689936</c:v>
                </c:pt>
                <c:pt idx="34">
                  <c:v>4627.6300364040198</c:v>
                </c:pt>
                <c:pt idx="35">
                  <c:v>4508.9728559834039</c:v>
                </c:pt>
                <c:pt idx="36">
                  <c:v>4396.2485345838186</c:v>
                </c:pt>
              </c:numCache>
            </c:numRef>
          </c:val>
          <c:smooth val="0"/>
        </c:ser>
        <c:ser>
          <c:idx val="5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graph!$A$5:$A$41</c:f>
              <c:numCache>
                <c:formatCode>General</c:formatCode>
                <c:ptCount val="37"/>
                <c:pt idx="0">
                  <c:v>2E-3</c:v>
                </c:pt>
                <c:pt idx="1">
                  <c:v>2.5000000000000001E-3</c:v>
                </c:pt>
                <c:pt idx="2">
                  <c:v>3.0000000000000001E-3</c:v>
                </c:pt>
                <c:pt idx="3">
                  <c:v>3.5000000000000001E-3</c:v>
                </c:pt>
                <c:pt idx="4">
                  <c:v>4.0000000000000001E-3</c:v>
                </c:pt>
                <c:pt idx="5">
                  <c:v>4.5000000000000005E-3</c:v>
                </c:pt>
                <c:pt idx="6">
                  <c:v>5.000000000000001E-3</c:v>
                </c:pt>
                <c:pt idx="7">
                  <c:v>5.5000000000000014E-3</c:v>
                </c:pt>
                <c:pt idx="8">
                  <c:v>6.0000000000000019E-3</c:v>
                </c:pt>
                <c:pt idx="9">
                  <c:v>6.5000000000000023E-3</c:v>
                </c:pt>
                <c:pt idx="10">
                  <c:v>7.0000000000000027E-3</c:v>
                </c:pt>
                <c:pt idx="11">
                  <c:v>7.5000000000000032E-3</c:v>
                </c:pt>
                <c:pt idx="12">
                  <c:v>8.0000000000000036E-3</c:v>
                </c:pt>
                <c:pt idx="13">
                  <c:v>8.5000000000000041E-3</c:v>
                </c:pt>
                <c:pt idx="14">
                  <c:v>9.0000000000000045E-3</c:v>
                </c:pt>
                <c:pt idx="15">
                  <c:v>9.500000000000005E-3</c:v>
                </c:pt>
                <c:pt idx="16">
                  <c:v>1.0000000000000005E-2</c:v>
                </c:pt>
                <c:pt idx="17">
                  <c:v>1.0500000000000006E-2</c:v>
                </c:pt>
                <c:pt idx="18">
                  <c:v>1.1000000000000006E-2</c:v>
                </c:pt>
                <c:pt idx="19">
                  <c:v>1.1500000000000007E-2</c:v>
                </c:pt>
                <c:pt idx="20">
                  <c:v>1.2000000000000007E-2</c:v>
                </c:pt>
                <c:pt idx="21">
                  <c:v>1.2500000000000008E-2</c:v>
                </c:pt>
                <c:pt idx="22">
                  <c:v>1.3000000000000008E-2</c:v>
                </c:pt>
                <c:pt idx="23">
                  <c:v>1.3500000000000009E-2</c:v>
                </c:pt>
                <c:pt idx="24">
                  <c:v>1.4000000000000009E-2</c:v>
                </c:pt>
                <c:pt idx="25">
                  <c:v>1.4500000000000009E-2</c:v>
                </c:pt>
                <c:pt idx="26">
                  <c:v>1.500000000000001E-2</c:v>
                </c:pt>
                <c:pt idx="27">
                  <c:v>1.550000000000001E-2</c:v>
                </c:pt>
                <c:pt idx="28">
                  <c:v>1.6000000000000011E-2</c:v>
                </c:pt>
                <c:pt idx="29">
                  <c:v>1.6500000000000011E-2</c:v>
                </c:pt>
                <c:pt idx="30">
                  <c:v>1.7000000000000012E-2</c:v>
                </c:pt>
                <c:pt idx="31">
                  <c:v>1.7500000000000012E-2</c:v>
                </c:pt>
                <c:pt idx="32">
                  <c:v>1.8000000000000013E-2</c:v>
                </c:pt>
                <c:pt idx="33">
                  <c:v>1.8500000000000013E-2</c:v>
                </c:pt>
                <c:pt idx="34">
                  <c:v>1.9000000000000013E-2</c:v>
                </c:pt>
                <c:pt idx="35">
                  <c:v>1.9500000000000014E-2</c:v>
                </c:pt>
                <c:pt idx="36">
                  <c:v>2.0000000000000014E-2</c:v>
                </c:pt>
              </c:numCache>
            </c:numRef>
          </c:cat>
          <c:val>
            <c:numRef>
              <c:f>graph!$C$5:$C$41</c:f>
              <c:numCache>
                <c:formatCode>General</c:formatCode>
                <c:ptCount val="37"/>
                <c:pt idx="0">
                  <c:v>43962.485345838213</c:v>
                </c:pt>
                <c:pt idx="1">
                  <c:v>35169.988276670578</c:v>
                </c:pt>
                <c:pt idx="2">
                  <c:v>29308.323563892143</c:v>
                </c:pt>
                <c:pt idx="3">
                  <c:v>25121.420197621839</c:v>
                </c:pt>
                <c:pt idx="4">
                  <c:v>21981.242672919107</c:v>
                </c:pt>
                <c:pt idx="5">
                  <c:v>19538.882375928097</c:v>
                </c:pt>
                <c:pt idx="6">
                  <c:v>17584.994138335285</c:v>
                </c:pt>
                <c:pt idx="7">
                  <c:v>15986.35830757753</c:v>
                </c:pt>
                <c:pt idx="8">
                  <c:v>14654.161781946068</c:v>
                </c:pt>
                <c:pt idx="9">
                  <c:v>13526.918567950217</c:v>
                </c:pt>
                <c:pt idx="10">
                  <c:v>12560.710098810914</c:v>
                </c:pt>
                <c:pt idx="11">
                  <c:v>11723.329425556854</c:v>
                </c:pt>
                <c:pt idx="12">
                  <c:v>10990.62133645955</c:v>
                </c:pt>
                <c:pt idx="13">
                  <c:v>10344.114199020752</c:v>
                </c:pt>
                <c:pt idx="14">
                  <c:v>9769.4411879640447</c:v>
                </c:pt>
                <c:pt idx="15">
                  <c:v>9255.2600728080397</c:v>
                </c:pt>
                <c:pt idx="16">
                  <c:v>8792.497069167639</c:v>
                </c:pt>
                <c:pt idx="17">
                  <c:v>8373.8067325406082</c:v>
                </c:pt>
                <c:pt idx="18">
                  <c:v>7993.1791537887621</c:v>
                </c:pt>
                <c:pt idx="19">
                  <c:v>7645.649625363164</c:v>
                </c:pt>
                <c:pt idx="20">
                  <c:v>7327.0808909730322</c:v>
                </c:pt>
                <c:pt idx="21">
                  <c:v>7033.9976553341103</c:v>
                </c:pt>
                <c:pt idx="22">
                  <c:v>6763.4592839751067</c:v>
                </c:pt>
                <c:pt idx="23">
                  <c:v>6512.9607919760283</c:v>
                </c:pt>
                <c:pt idx="24">
                  <c:v>6280.3550494054552</c:v>
                </c:pt>
                <c:pt idx="25">
                  <c:v>6063.791082184578</c:v>
                </c:pt>
                <c:pt idx="26">
                  <c:v>5861.6647127784254</c:v>
                </c:pt>
                <c:pt idx="27">
                  <c:v>5672.5787543017013</c:v>
                </c:pt>
                <c:pt idx="28">
                  <c:v>5495.3106682297739</c:v>
                </c:pt>
                <c:pt idx="29">
                  <c:v>5328.7861025258417</c:v>
                </c:pt>
                <c:pt idx="30">
                  <c:v>5172.0570995103744</c:v>
                </c:pt>
                <c:pt idx="31">
                  <c:v>5024.2840395243647</c:v>
                </c:pt>
                <c:pt idx="32">
                  <c:v>4884.7205939820215</c:v>
                </c:pt>
                <c:pt idx="33">
                  <c:v>4752.7011184689936</c:v>
                </c:pt>
                <c:pt idx="34">
                  <c:v>4627.6300364040198</c:v>
                </c:pt>
                <c:pt idx="35">
                  <c:v>4508.9728559834039</c:v>
                </c:pt>
                <c:pt idx="36">
                  <c:v>4396.2485345838186</c:v>
                </c:pt>
              </c:numCache>
            </c:numRef>
          </c:val>
          <c:smooth val="0"/>
        </c:ser>
        <c:ser>
          <c:idx val="6"/>
          <c:order val="2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graph!$A$5:$A$41</c:f>
              <c:numCache>
                <c:formatCode>General</c:formatCode>
                <c:ptCount val="37"/>
                <c:pt idx="0">
                  <c:v>2E-3</c:v>
                </c:pt>
                <c:pt idx="1">
                  <c:v>2.5000000000000001E-3</c:v>
                </c:pt>
                <c:pt idx="2">
                  <c:v>3.0000000000000001E-3</c:v>
                </c:pt>
                <c:pt idx="3">
                  <c:v>3.5000000000000001E-3</c:v>
                </c:pt>
                <c:pt idx="4">
                  <c:v>4.0000000000000001E-3</c:v>
                </c:pt>
                <c:pt idx="5">
                  <c:v>4.5000000000000005E-3</c:v>
                </c:pt>
                <c:pt idx="6">
                  <c:v>5.000000000000001E-3</c:v>
                </c:pt>
                <c:pt idx="7">
                  <c:v>5.5000000000000014E-3</c:v>
                </c:pt>
                <c:pt idx="8">
                  <c:v>6.0000000000000019E-3</c:v>
                </c:pt>
                <c:pt idx="9">
                  <c:v>6.5000000000000023E-3</c:v>
                </c:pt>
                <c:pt idx="10">
                  <c:v>7.0000000000000027E-3</c:v>
                </c:pt>
                <c:pt idx="11">
                  <c:v>7.5000000000000032E-3</c:v>
                </c:pt>
                <c:pt idx="12">
                  <c:v>8.0000000000000036E-3</c:v>
                </c:pt>
                <c:pt idx="13">
                  <c:v>8.5000000000000041E-3</c:v>
                </c:pt>
                <c:pt idx="14">
                  <c:v>9.0000000000000045E-3</c:v>
                </c:pt>
                <c:pt idx="15">
                  <c:v>9.500000000000005E-3</c:v>
                </c:pt>
                <c:pt idx="16">
                  <c:v>1.0000000000000005E-2</c:v>
                </c:pt>
                <c:pt idx="17">
                  <c:v>1.0500000000000006E-2</c:v>
                </c:pt>
                <c:pt idx="18">
                  <c:v>1.1000000000000006E-2</c:v>
                </c:pt>
                <c:pt idx="19">
                  <c:v>1.1500000000000007E-2</c:v>
                </c:pt>
                <c:pt idx="20">
                  <c:v>1.2000000000000007E-2</c:v>
                </c:pt>
                <c:pt idx="21">
                  <c:v>1.2500000000000008E-2</c:v>
                </c:pt>
                <c:pt idx="22">
                  <c:v>1.3000000000000008E-2</c:v>
                </c:pt>
                <c:pt idx="23">
                  <c:v>1.3500000000000009E-2</c:v>
                </c:pt>
                <c:pt idx="24">
                  <c:v>1.4000000000000009E-2</c:v>
                </c:pt>
                <c:pt idx="25">
                  <c:v>1.4500000000000009E-2</c:v>
                </c:pt>
                <c:pt idx="26">
                  <c:v>1.500000000000001E-2</c:v>
                </c:pt>
                <c:pt idx="27">
                  <c:v>1.550000000000001E-2</c:v>
                </c:pt>
                <c:pt idx="28">
                  <c:v>1.6000000000000011E-2</c:v>
                </c:pt>
                <c:pt idx="29">
                  <c:v>1.6500000000000011E-2</c:v>
                </c:pt>
                <c:pt idx="30">
                  <c:v>1.7000000000000012E-2</c:v>
                </c:pt>
                <c:pt idx="31">
                  <c:v>1.7500000000000012E-2</c:v>
                </c:pt>
                <c:pt idx="32">
                  <c:v>1.8000000000000013E-2</c:v>
                </c:pt>
                <c:pt idx="33">
                  <c:v>1.8500000000000013E-2</c:v>
                </c:pt>
                <c:pt idx="34">
                  <c:v>1.9000000000000013E-2</c:v>
                </c:pt>
                <c:pt idx="35">
                  <c:v>1.9500000000000014E-2</c:v>
                </c:pt>
                <c:pt idx="36">
                  <c:v>2.0000000000000014E-2</c:v>
                </c:pt>
              </c:numCache>
            </c:numRef>
          </c:cat>
          <c:val>
            <c:numRef>
              <c:f>graph!$C$5:$C$41</c:f>
              <c:numCache>
                <c:formatCode>General</c:formatCode>
                <c:ptCount val="37"/>
                <c:pt idx="0">
                  <c:v>43962.485345838213</c:v>
                </c:pt>
                <c:pt idx="1">
                  <c:v>35169.988276670578</c:v>
                </c:pt>
                <c:pt idx="2">
                  <c:v>29308.323563892143</c:v>
                </c:pt>
                <c:pt idx="3">
                  <c:v>25121.420197621839</c:v>
                </c:pt>
                <c:pt idx="4">
                  <c:v>21981.242672919107</c:v>
                </c:pt>
                <c:pt idx="5">
                  <c:v>19538.882375928097</c:v>
                </c:pt>
                <c:pt idx="6">
                  <c:v>17584.994138335285</c:v>
                </c:pt>
                <c:pt idx="7">
                  <c:v>15986.35830757753</c:v>
                </c:pt>
                <c:pt idx="8">
                  <c:v>14654.161781946068</c:v>
                </c:pt>
                <c:pt idx="9">
                  <c:v>13526.918567950217</c:v>
                </c:pt>
                <c:pt idx="10">
                  <c:v>12560.710098810914</c:v>
                </c:pt>
                <c:pt idx="11">
                  <c:v>11723.329425556854</c:v>
                </c:pt>
                <c:pt idx="12">
                  <c:v>10990.62133645955</c:v>
                </c:pt>
                <c:pt idx="13">
                  <c:v>10344.114199020752</c:v>
                </c:pt>
                <c:pt idx="14">
                  <c:v>9769.4411879640447</c:v>
                </c:pt>
                <c:pt idx="15">
                  <c:v>9255.2600728080397</c:v>
                </c:pt>
                <c:pt idx="16">
                  <c:v>8792.497069167639</c:v>
                </c:pt>
                <c:pt idx="17">
                  <c:v>8373.8067325406082</c:v>
                </c:pt>
                <c:pt idx="18">
                  <c:v>7993.1791537887621</c:v>
                </c:pt>
                <c:pt idx="19">
                  <c:v>7645.649625363164</c:v>
                </c:pt>
                <c:pt idx="20">
                  <c:v>7327.0808909730322</c:v>
                </c:pt>
                <c:pt idx="21">
                  <c:v>7033.9976553341103</c:v>
                </c:pt>
                <c:pt idx="22">
                  <c:v>6763.4592839751067</c:v>
                </c:pt>
                <c:pt idx="23">
                  <c:v>6512.9607919760283</c:v>
                </c:pt>
                <c:pt idx="24">
                  <c:v>6280.3550494054552</c:v>
                </c:pt>
                <c:pt idx="25">
                  <c:v>6063.791082184578</c:v>
                </c:pt>
                <c:pt idx="26">
                  <c:v>5861.6647127784254</c:v>
                </c:pt>
                <c:pt idx="27">
                  <c:v>5672.5787543017013</c:v>
                </c:pt>
                <c:pt idx="28">
                  <c:v>5495.3106682297739</c:v>
                </c:pt>
                <c:pt idx="29">
                  <c:v>5328.7861025258417</c:v>
                </c:pt>
                <c:pt idx="30">
                  <c:v>5172.0570995103744</c:v>
                </c:pt>
                <c:pt idx="31">
                  <c:v>5024.2840395243647</c:v>
                </c:pt>
                <c:pt idx="32">
                  <c:v>4884.7205939820215</c:v>
                </c:pt>
                <c:pt idx="33">
                  <c:v>4752.7011184689936</c:v>
                </c:pt>
                <c:pt idx="34">
                  <c:v>4627.6300364040198</c:v>
                </c:pt>
                <c:pt idx="35">
                  <c:v>4508.9728559834039</c:v>
                </c:pt>
                <c:pt idx="36">
                  <c:v>4396.2485345838186</c:v>
                </c:pt>
              </c:numCache>
            </c:numRef>
          </c:val>
          <c:smooth val="0"/>
        </c:ser>
        <c:ser>
          <c:idx val="7"/>
          <c:order val="3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graph!$A$5:$A$41</c:f>
              <c:numCache>
                <c:formatCode>General</c:formatCode>
                <c:ptCount val="37"/>
                <c:pt idx="0">
                  <c:v>2E-3</c:v>
                </c:pt>
                <c:pt idx="1">
                  <c:v>2.5000000000000001E-3</c:v>
                </c:pt>
                <c:pt idx="2">
                  <c:v>3.0000000000000001E-3</c:v>
                </c:pt>
                <c:pt idx="3">
                  <c:v>3.5000000000000001E-3</c:v>
                </c:pt>
                <c:pt idx="4">
                  <c:v>4.0000000000000001E-3</c:v>
                </c:pt>
                <c:pt idx="5">
                  <c:v>4.5000000000000005E-3</c:v>
                </c:pt>
                <c:pt idx="6">
                  <c:v>5.000000000000001E-3</c:v>
                </c:pt>
                <c:pt idx="7">
                  <c:v>5.5000000000000014E-3</c:v>
                </c:pt>
                <c:pt idx="8">
                  <c:v>6.0000000000000019E-3</c:v>
                </c:pt>
                <c:pt idx="9">
                  <c:v>6.5000000000000023E-3</c:v>
                </c:pt>
                <c:pt idx="10">
                  <c:v>7.0000000000000027E-3</c:v>
                </c:pt>
                <c:pt idx="11">
                  <c:v>7.5000000000000032E-3</c:v>
                </c:pt>
                <c:pt idx="12">
                  <c:v>8.0000000000000036E-3</c:v>
                </c:pt>
                <c:pt idx="13">
                  <c:v>8.5000000000000041E-3</c:v>
                </c:pt>
                <c:pt idx="14">
                  <c:v>9.0000000000000045E-3</c:v>
                </c:pt>
                <c:pt idx="15">
                  <c:v>9.500000000000005E-3</c:v>
                </c:pt>
                <c:pt idx="16">
                  <c:v>1.0000000000000005E-2</c:v>
                </c:pt>
                <c:pt idx="17">
                  <c:v>1.0500000000000006E-2</c:v>
                </c:pt>
                <c:pt idx="18">
                  <c:v>1.1000000000000006E-2</c:v>
                </c:pt>
                <c:pt idx="19">
                  <c:v>1.1500000000000007E-2</c:v>
                </c:pt>
                <c:pt idx="20">
                  <c:v>1.2000000000000007E-2</c:v>
                </c:pt>
                <c:pt idx="21">
                  <c:v>1.2500000000000008E-2</c:v>
                </c:pt>
                <c:pt idx="22">
                  <c:v>1.3000000000000008E-2</c:v>
                </c:pt>
                <c:pt idx="23">
                  <c:v>1.3500000000000009E-2</c:v>
                </c:pt>
                <c:pt idx="24">
                  <c:v>1.4000000000000009E-2</c:v>
                </c:pt>
                <c:pt idx="25">
                  <c:v>1.4500000000000009E-2</c:v>
                </c:pt>
                <c:pt idx="26">
                  <c:v>1.500000000000001E-2</c:v>
                </c:pt>
                <c:pt idx="27">
                  <c:v>1.550000000000001E-2</c:v>
                </c:pt>
                <c:pt idx="28">
                  <c:v>1.6000000000000011E-2</c:v>
                </c:pt>
                <c:pt idx="29">
                  <c:v>1.6500000000000011E-2</c:v>
                </c:pt>
                <c:pt idx="30">
                  <c:v>1.7000000000000012E-2</c:v>
                </c:pt>
                <c:pt idx="31">
                  <c:v>1.7500000000000012E-2</c:v>
                </c:pt>
                <c:pt idx="32">
                  <c:v>1.8000000000000013E-2</c:v>
                </c:pt>
                <c:pt idx="33">
                  <c:v>1.8500000000000013E-2</c:v>
                </c:pt>
                <c:pt idx="34">
                  <c:v>1.9000000000000013E-2</c:v>
                </c:pt>
                <c:pt idx="35">
                  <c:v>1.9500000000000014E-2</c:v>
                </c:pt>
                <c:pt idx="36">
                  <c:v>2.0000000000000014E-2</c:v>
                </c:pt>
              </c:numCache>
            </c:numRef>
          </c:cat>
          <c:val>
            <c:numRef>
              <c:f>graph!$C$5:$C$41</c:f>
              <c:numCache>
                <c:formatCode>General</c:formatCode>
                <c:ptCount val="37"/>
                <c:pt idx="0">
                  <c:v>43962.485345838213</c:v>
                </c:pt>
                <c:pt idx="1">
                  <c:v>35169.988276670578</c:v>
                </c:pt>
                <c:pt idx="2">
                  <c:v>29308.323563892143</c:v>
                </c:pt>
                <c:pt idx="3">
                  <c:v>25121.420197621839</c:v>
                </c:pt>
                <c:pt idx="4">
                  <c:v>21981.242672919107</c:v>
                </c:pt>
                <c:pt idx="5">
                  <c:v>19538.882375928097</c:v>
                </c:pt>
                <c:pt idx="6">
                  <c:v>17584.994138335285</c:v>
                </c:pt>
                <c:pt idx="7">
                  <c:v>15986.35830757753</c:v>
                </c:pt>
                <c:pt idx="8">
                  <c:v>14654.161781946068</c:v>
                </c:pt>
                <c:pt idx="9">
                  <c:v>13526.918567950217</c:v>
                </c:pt>
                <c:pt idx="10">
                  <c:v>12560.710098810914</c:v>
                </c:pt>
                <c:pt idx="11">
                  <c:v>11723.329425556854</c:v>
                </c:pt>
                <c:pt idx="12">
                  <c:v>10990.62133645955</c:v>
                </c:pt>
                <c:pt idx="13">
                  <c:v>10344.114199020752</c:v>
                </c:pt>
                <c:pt idx="14">
                  <c:v>9769.4411879640447</c:v>
                </c:pt>
                <c:pt idx="15">
                  <c:v>9255.2600728080397</c:v>
                </c:pt>
                <c:pt idx="16">
                  <c:v>8792.497069167639</c:v>
                </c:pt>
                <c:pt idx="17">
                  <c:v>8373.8067325406082</c:v>
                </c:pt>
                <c:pt idx="18">
                  <c:v>7993.1791537887621</c:v>
                </c:pt>
                <c:pt idx="19">
                  <c:v>7645.649625363164</c:v>
                </c:pt>
                <c:pt idx="20">
                  <c:v>7327.0808909730322</c:v>
                </c:pt>
                <c:pt idx="21">
                  <c:v>7033.9976553341103</c:v>
                </c:pt>
                <c:pt idx="22">
                  <c:v>6763.4592839751067</c:v>
                </c:pt>
                <c:pt idx="23">
                  <c:v>6512.9607919760283</c:v>
                </c:pt>
                <c:pt idx="24">
                  <c:v>6280.3550494054552</c:v>
                </c:pt>
                <c:pt idx="25">
                  <c:v>6063.791082184578</c:v>
                </c:pt>
                <c:pt idx="26">
                  <c:v>5861.6647127784254</c:v>
                </c:pt>
                <c:pt idx="27">
                  <c:v>5672.5787543017013</c:v>
                </c:pt>
                <c:pt idx="28">
                  <c:v>5495.3106682297739</c:v>
                </c:pt>
                <c:pt idx="29">
                  <c:v>5328.7861025258417</c:v>
                </c:pt>
                <c:pt idx="30">
                  <c:v>5172.0570995103744</c:v>
                </c:pt>
                <c:pt idx="31">
                  <c:v>5024.2840395243647</c:v>
                </c:pt>
                <c:pt idx="32">
                  <c:v>4884.7205939820215</c:v>
                </c:pt>
                <c:pt idx="33">
                  <c:v>4752.7011184689936</c:v>
                </c:pt>
                <c:pt idx="34">
                  <c:v>4627.6300364040198</c:v>
                </c:pt>
                <c:pt idx="35">
                  <c:v>4508.9728559834039</c:v>
                </c:pt>
                <c:pt idx="36">
                  <c:v>4396.2485345838186</c:v>
                </c:pt>
              </c:numCache>
            </c:numRef>
          </c:val>
          <c:smooth val="0"/>
        </c:ser>
        <c:ser>
          <c:idx val="2"/>
          <c:order val="4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graph!$A$5:$A$41</c:f>
              <c:numCache>
                <c:formatCode>General</c:formatCode>
                <c:ptCount val="37"/>
                <c:pt idx="0">
                  <c:v>2E-3</c:v>
                </c:pt>
                <c:pt idx="1">
                  <c:v>2.5000000000000001E-3</c:v>
                </c:pt>
                <c:pt idx="2">
                  <c:v>3.0000000000000001E-3</c:v>
                </c:pt>
                <c:pt idx="3">
                  <c:v>3.5000000000000001E-3</c:v>
                </c:pt>
                <c:pt idx="4">
                  <c:v>4.0000000000000001E-3</c:v>
                </c:pt>
                <c:pt idx="5">
                  <c:v>4.5000000000000005E-3</c:v>
                </c:pt>
                <c:pt idx="6">
                  <c:v>5.000000000000001E-3</c:v>
                </c:pt>
                <c:pt idx="7">
                  <c:v>5.5000000000000014E-3</c:v>
                </c:pt>
                <c:pt idx="8">
                  <c:v>6.0000000000000019E-3</c:v>
                </c:pt>
                <c:pt idx="9">
                  <c:v>6.5000000000000023E-3</c:v>
                </c:pt>
                <c:pt idx="10">
                  <c:v>7.0000000000000027E-3</c:v>
                </c:pt>
                <c:pt idx="11">
                  <c:v>7.5000000000000032E-3</c:v>
                </c:pt>
                <c:pt idx="12">
                  <c:v>8.0000000000000036E-3</c:v>
                </c:pt>
                <c:pt idx="13">
                  <c:v>8.5000000000000041E-3</c:v>
                </c:pt>
                <c:pt idx="14">
                  <c:v>9.0000000000000045E-3</c:v>
                </c:pt>
                <c:pt idx="15">
                  <c:v>9.500000000000005E-3</c:v>
                </c:pt>
                <c:pt idx="16">
                  <c:v>1.0000000000000005E-2</c:v>
                </c:pt>
                <c:pt idx="17">
                  <c:v>1.0500000000000006E-2</c:v>
                </c:pt>
                <c:pt idx="18">
                  <c:v>1.1000000000000006E-2</c:v>
                </c:pt>
                <c:pt idx="19">
                  <c:v>1.1500000000000007E-2</c:v>
                </c:pt>
                <c:pt idx="20">
                  <c:v>1.2000000000000007E-2</c:v>
                </c:pt>
                <c:pt idx="21">
                  <c:v>1.2500000000000008E-2</c:v>
                </c:pt>
                <c:pt idx="22">
                  <c:v>1.3000000000000008E-2</c:v>
                </c:pt>
                <c:pt idx="23">
                  <c:v>1.3500000000000009E-2</c:v>
                </c:pt>
                <c:pt idx="24">
                  <c:v>1.4000000000000009E-2</c:v>
                </c:pt>
                <c:pt idx="25">
                  <c:v>1.4500000000000009E-2</c:v>
                </c:pt>
                <c:pt idx="26">
                  <c:v>1.500000000000001E-2</c:v>
                </c:pt>
                <c:pt idx="27">
                  <c:v>1.550000000000001E-2</c:v>
                </c:pt>
                <c:pt idx="28">
                  <c:v>1.6000000000000011E-2</c:v>
                </c:pt>
                <c:pt idx="29">
                  <c:v>1.6500000000000011E-2</c:v>
                </c:pt>
                <c:pt idx="30">
                  <c:v>1.7000000000000012E-2</c:v>
                </c:pt>
                <c:pt idx="31">
                  <c:v>1.7500000000000012E-2</c:v>
                </c:pt>
                <c:pt idx="32">
                  <c:v>1.8000000000000013E-2</c:v>
                </c:pt>
                <c:pt idx="33">
                  <c:v>1.8500000000000013E-2</c:v>
                </c:pt>
                <c:pt idx="34">
                  <c:v>1.9000000000000013E-2</c:v>
                </c:pt>
                <c:pt idx="35">
                  <c:v>1.9500000000000014E-2</c:v>
                </c:pt>
                <c:pt idx="36">
                  <c:v>2.0000000000000014E-2</c:v>
                </c:pt>
              </c:numCache>
            </c:numRef>
          </c:cat>
          <c:val>
            <c:numRef>
              <c:f>graph!$C$5:$C$41</c:f>
              <c:numCache>
                <c:formatCode>General</c:formatCode>
                <c:ptCount val="37"/>
                <c:pt idx="0">
                  <c:v>43962.485345838213</c:v>
                </c:pt>
                <c:pt idx="1">
                  <c:v>35169.988276670578</c:v>
                </c:pt>
                <c:pt idx="2">
                  <c:v>29308.323563892143</c:v>
                </c:pt>
                <c:pt idx="3">
                  <c:v>25121.420197621839</c:v>
                </c:pt>
                <c:pt idx="4">
                  <c:v>21981.242672919107</c:v>
                </c:pt>
                <c:pt idx="5">
                  <c:v>19538.882375928097</c:v>
                </c:pt>
                <c:pt idx="6">
                  <c:v>17584.994138335285</c:v>
                </c:pt>
                <c:pt idx="7">
                  <c:v>15986.35830757753</c:v>
                </c:pt>
                <c:pt idx="8">
                  <c:v>14654.161781946068</c:v>
                </c:pt>
                <c:pt idx="9">
                  <c:v>13526.918567950217</c:v>
                </c:pt>
                <c:pt idx="10">
                  <c:v>12560.710098810914</c:v>
                </c:pt>
                <c:pt idx="11">
                  <c:v>11723.329425556854</c:v>
                </c:pt>
                <c:pt idx="12">
                  <c:v>10990.62133645955</c:v>
                </c:pt>
                <c:pt idx="13">
                  <c:v>10344.114199020752</c:v>
                </c:pt>
                <c:pt idx="14">
                  <c:v>9769.4411879640447</c:v>
                </c:pt>
                <c:pt idx="15">
                  <c:v>9255.2600728080397</c:v>
                </c:pt>
                <c:pt idx="16">
                  <c:v>8792.497069167639</c:v>
                </c:pt>
                <c:pt idx="17">
                  <c:v>8373.8067325406082</c:v>
                </c:pt>
                <c:pt idx="18">
                  <c:v>7993.1791537887621</c:v>
                </c:pt>
                <c:pt idx="19">
                  <c:v>7645.649625363164</c:v>
                </c:pt>
                <c:pt idx="20">
                  <c:v>7327.0808909730322</c:v>
                </c:pt>
                <c:pt idx="21">
                  <c:v>7033.9976553341103</c:v>
                </c:pt>
                <c:pt idx="22">
                  <c:v>6763.4592839751067</c:v>
                </c:pt>
                <c:pt idx="23">
                  <c:v>6512.9607919760283</c:v>
                </c:pt>
                <c:pt idx="24">
                  <c:v>6280.3550494054552</c:v>
                </c:pt>
                <c:pt idx="25">
                  <c:v>6063.791082184578</c:v>
                </c:pt>
                <c:pt idx="26">
                  <c:v>5861.6647127784254</c:v>
                </c:pt>
                <c:pt idx="27">
                  <c:v>5672.5787543017013</c:v>
                </c:pt>
                <c:pt idx="28">
                  <c:v>5495.3106682297739</c:v>
                </c:pt>
                <c:pt idx="29">
                  <c:v>5328.7861025258417</c:v>
                </c:pt>
                <c:pt idx="30">
                  <c:v>5172.0570995103744</c:v>
                </c:pt>
                <c:pt idx="31">
                  <c:v>5024.2840395243647</c:v>
                </c:pt>
                <c:pt idx="32">
                  <c:v>4884.7205939820215</c:v>
                </c:pt>
                <c:pt idx="33">
                  <c:v>4752.7011184689936</c:v>
                </c:pt>
                <c:pt idx="34">
                  <c:v>4627.6300364040198</c:v>
                </c:pt>
                <c:pt idx="35">
                  <c:v>4508.9728559834039</c:v>
                </c:pt>
                <c:pt idx="36">
                  <c:v>4396.2485345838186</c:v>
                </c:pt>
              </c:numCache>
            </c:numRef>
          </c:val>
          <c:smooth val="0"/>
        </c:ser>
        <c:ser>
          <c:idx val="3"/>
          <c:order val="5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graph!$A$5:$A$41</c:f>
              <c:numCache>
                <c:formatCode>General</c:formatCode>
                <c:ptCount val="37"/>
                <c:pt idx="0">
                  <c:v>2E-3</c:v>
                </c:pt>
                <c:pt idx="1">
                  <c:v>2.5000000000000001E-3</c:v>
                </c:pt>
                <c:pt idx="2">
                  <c:v>3.0000000000000001E-3</c:v>
                </c:pt>
                <c:pt idx="3">
                  <c:v>3.5000000000000001E-3</c:v>
                </c:pt>
                <c:pt idx="4">
                  <c:v>4.0000000000000001E-3</c:v>
                </c:pt>
                <c:pt idx="5">
                  <c:v>4.5000000000000005E-3</c:v>
                </c:pt>
                <c:pt idx="6">
                  <c:v>5.000000000000001E-3</c:v>
                </c:pt>
                <c:pt idx="7">
                  <c:v>5.5000000000000014E-3</c:v>
                </c:pt>
                <c:pt idx="8">
                  <c:v>6.0000000000000019E-3</c:v>
                </c:pt>
                <c:pt idx="9">
                  <c:v>6.5000000000000023E-3</c:v>
                </c:pt>
                <c:pt idx="10">
                  <c:v>7.0000000000000027E-3</c:v>
                </c:pt>
                <c:pt idx="11">
                  <c:v>7.5000000000000032E-3</c:v>
                </c:pt>
                <c:pt idx="12">
                  <c:v>8.0000000000000036E-3</c:v>
                </c:pt>
                <c:pt idx="13">
                  <c:v>8.5000000000000041E-3</c:v>
                </c:pt>
                <c:pt idx="14">
                  <c:v>9.0000000000000045E-3</c:v>
                </c:pt>
                <c:pt idx="15">
                  <c:v>9.500000000000005E-3</c:v>
                </c:pt>
                <c:pt idx="16">
                  <c:v>1.0000000000000005E-2</c:v>
                </c:pt>
                <c:pt idx="17">
                  <c:v>1.0500000000000006E-2</c:v>
                </c:pt>
                <c:pt idx="18">
                  <c:v>1.1000000000000006E-2</c:v>
                </c:pt>
                <c:pt idx="19">
                  <c:v>1.1500000000000007E-2</c:v>
                </c:pt>
                <c:pt idx="20">
                  <c:v>1.2000000000000007E-2</c:v>
                </c:pt>
                <c:pt idx="21">
                  <c:v>1.2500000000000008E-2</c:v>
                </c:pt>
                <c:pt idx="22">
                  <c:v>1.3000000000000008E-2</c:v>
                </c:pt>
                <c:pt idx="23">
                  <c:v>1.3500000000000009E-2</c:v>
                </c:pt>
                <c:pt idx="24">
                  <c:v>1.4000000000000009E-2</c:v>
                </c:pt>
                <c:pt idx="25">
                  <c:v>1.4500000000000009E-2</c:v>
                </c:pt>
                <c:pt idx="26">
                  <c:v>1.500000000000001E-2</c:v>
                </c:pt>
                <c:pt idx="27">
                  <c:v>1.550000000000001E-2</c:v>
                </c:pt>
                <c:pt idx="28">
                  <c:v>1.6000000000000011E-2</c:v>
                </c:pt>
                <c:pt idx="29">
                  <c:v>1.6500000000000011E-2</c:v>
                </c:pt>
                <c:pt idx="30">
                  <c:v>1.7000000000000012E-2</c:v>
                </c:pt>
                <c:pt idx="31">
                  <c:v>1.7500000000000012E-2</c:v>
                </c:pt>
                <c:pt idx="32">
                  <c:v>1.8000000000000013E-2</c:v>
                </c:pt>
                <c:pt idx="33">
                  <c:v>1.8500000000000013E-2</c:v>
                </c:pt>
                <c:pt idx="34">
                  <c:v>1.9000000000000013E-2</c:v>
                </c:pt>
                <c:pt idx="35">
                  <c:v>1.9500000000000014E-2</c:v>
                </c:pt>
                <c:pt idx="36">
                  <c:v>2.0000000000000014E-2</c:v>
                </c:pt>
              </c:numCache>
            </c:numRef>
          </c:cat>
          <c:val>
            <c:numRef>
              <c:f>graph!$C$5:$C$41</c:f>
              <c:numCache>
                <c:formatCode>General</c:formatCode>
                <c:ptCount val="37"/>
                <c:pt idx="0">
                  <c:v>43962.485345838213</c:v>
                </c:pt>
                <c:pt idx="1">
                  <c:v>35169.988276670578</c:v>
                </c:pt>
                <c:pt idx="2">
                  <c:v>29308.323563892143</c:v>
                </c:pt>
                <c:pt idx="3">
                  <c:v>25121.420197621839</c:v>
                </c:pt>
                <c:pt idx="4">
                  <c:v>21981.242672919107</c:v>
                </c:pt>
                <c:pt idx="5">
                  <c:v>19538.882375928097</c:v>
                </c:pt>
                <c:pt idx="6">
                  <c:v>17584.994138335285</c:v>
                </c:pt>
                <c:pt idx="7">
                  <c:v>15986.35830757753</c:v>
                </c:pt>
                <c:pt idx="8">
                  <c:v>14654.161781946068</c:v>
                </c:pt>
                <c:pt idx="9">
                  <c:v>13526.918567950217</c:v>
                </c:pt>
                <c:pt idx="10">
                  <c:v>12560.710098810914</c:v>
                </c:pt>
                <c:pt idx="11">
                  <c:v>11723.329425556854</c:v>
                </c:pt>
                <c:pt idx="12">
                  <c:v>10990.62133645955</c:v>
                </c:pt>
                <c:pt idx="13">
                  <c:v>10344.114199020752</c:v>
                </c:pt>
                <c:pt idx="14">
                  <c:v>9769.4411879640447</c:v>
                </c:pt>
                <c:pt idx="15">
                  <c:v>9255.2600728080397</c:v>
                </c:pt>
                <c:pt idx="16">
                  <c:v>8792.497069167639</c:v>
                </c:pt>
                <c:pt idx="17">
                  <c:v>8373.8067325406082</c:v>
                </c:pt>
                <c:pt idx="18">
                  <c:v>7993.1791537887621</c:v>
                </c:pt>
                <c:pt idx="19">
                  <c:v>7645.649625363164</c:v>
                </c:pt>
                <c:pt idx="20">
                  <c:v>7327.0808909730322</c:v>
                </c:pt>
                <c:pt idx="21">
                  <c:v>7033.9976553341103</c:v>
                </c:pt>
                <c:pt idx="22">
                  <c:v>6763.4592839751067</c:v>
                </c:pt>
                <c:pt idx="23">
                  <c:v>6512.9607919760283</c:v>
                </c:pt>
                <c:pt idx="24">
                  <c:v>6280.3550494054552</c:v>
                </c:pt>
                <c:pt idx="25">
                  <c:v>6063.791082184578</c:v>
                </c:pt>
                <c:pt idx="26">
                  <c:v>5861.6647127784254</c:v>
                </c:pt>
                <c:pt idx="27">
                  <c:v>5672.5787543017013</c:v>
                </c:pt>
                <c:pt idx="28">
                  <c:v>5495.3106682297739</c:v>
                </c:pt>
                <c:pt idx="29">
                  <c:v>5328.7861025258417</c:v>
                </c:pt>
                <c:pt idx="30">
                  <c:v>5172.0570995103744</c:v>
                </c:pt>
                <c:pt idx="31">
                  <c:v>5024.2840395243647</c:v>
                </c:pt>
                <c:pt idx="32">
                  <c:v>4884.7205939820215</c:v>
                </c:pt>
                <c:pt idx="33">
                  <c:v>4752.7011184689936</c:v>
                </c:pt>
                <c:pt idx="34">
                  <c:v>4627.6300364040198</c:v>
                </c:pt>
                <c:pt idx="35">
                  <c:v>4508.9728559834039</c:v>
                </c:pt>
                <c:pt idx="36">
                  <c:v>4396.2485345838186</c:v>
                </c:pt>
              </c:numCache>
            </c:numRef>
          </c:val>
          <c:smooth val="0"/>
        </c:ser>
        <c:ser>
          <c:idx val="1"/>
          <c:order val="6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graph!$A$5:$A$41</c:f>
              <c:numCache>
                <c:formatCode>General</c:formatCode>
                <c:ptCount val="37"/>
                <c:pt idx="0">
                  <c:v>2E-3</c:v>
                </c:pt>
                <c:pt idx="1">
                  <c:v>2.5000000000000001E-3</c:v>
                </c:pt>
                <c:pt idx="2">
                  <c:v>3.0000000000000001E-3</c:v>
                </c:pt>
                <c:pt idx="3">
                  <c:v>3.5000000000000001E-3</c:v>
                </c:pt>
                <c:pt idx="4">
                  <c:v>4.0000000000000001E-3</c:v>
                </c:pt>
                <c:pt idx="5">
                  <c:v>4.5000000000000005E-3</c:v>
                </c:pt>
                <c:pt idx="6">
                  <c:v>5.000000000000001E-3</c:v>
                </c:pt>
                <c:pt idx="7">
                  <c:v>5.5000000000000014E-3</c:v>
                </c:pt>
                <c:pt idx="8">
                  <c:v>6.0000000000000019E-3</c:v>
                </c:pt>
                <c:pt idx="9">
                  <c:v>6.5000000000000023E-3</c:v>
                </c:pt>
                <c:pt idx="10">
                  <c:v>7.0000000000000027E-3</c:v>
                </c:pt>
                <c:pt idx="11">
                  <c:v>7.5000000000000032E-3</c:v>
                </c:pt>
                <c:pt idx="12">
                  <c:v>8.0000000000000036E-3</c:v>
                </c:pt>
                <c:pt idx="13">
                  <c:v>8.5000000000000041E-3</c:v>
                </c:pt>
                <c:pt idx="14">
                  <c:v>9.0000000000000045E-3</c:v>
                </c:pt>
                <c:pt idx="15">
                  <c:v>9.500000000000005E-3</c:v>
                </c:pt>
                <c:pt idx="16">
                  <c:v>1.0000000000000005E-2</c:v>
                </c:pt>
                <c:pt idx="17">
                  <c:v>1.0500000000000006E-2</c:v>
                </c:pt>
                <c:pt idx="18">
                  <c:v>1.1000000000000006E-2</c:v>
                </c:pt>
                <c:pt idx="19">
                  <c:v>1.1500000000000007E-2</c:v>
                </c:pt>
                <c:pt idx="20">
                  <c:v>1.2000000000000007E-2</c:v>
                </c:pt>
                <c:pt idx="21">
                  <c:v>1.2500000000000008E-2</c:v>
                </c:pt>
                <c:pt idx="22">
                  <c:v>1.3000000000000008E-2</c:v>
                </c:pt>
                <c:pt idx="23">
                  <c:v>1.3500000000000009E-2</c:v>
                </c:pt>
                <c:pt idx="24">
                  <c:v>1.4000000000000009E-2</c:v>
                </c:pt>
                <c:pt idx="25">
                  <c:v>1.4500000000000009E-2</c:v>
                </c:pt>
                <c:pt idx="26">
                  <c:v>1.500000000000001E-2</c:v>
                </c:pt>
                <c:pt idx="27">
                  <c:v>1.550000000000001E-2</c:v>
                </c:pt>
                <c:pt idx="28">
                  <c:v>1.6000000000000011E-2</c:v>
                </c:pt>
                <c:pt idx="29">
                  <c:v>1.6500000000000011E-2</c:v>
                </c:pt>
                <c:pt idx="30">
                  <c:v>1.7000000000000012E-2</c:v>
                </c:pt>
                <c:pt idx="31">
                  <c:v>1.7500000000000012E-2</c:v>
                </c:pt>
                <c:pt idx="32">
                  <c:v>1.8000000000000013E-2</c:v>
                </c:pt>
                <c:pt idx="33">
                  <c:v>1.8500000000000013E-2</c:v>
                </c:pt>
                <c:pt idx="34">
                  <c:v>1.9000000000000013E-2</c:v>
                </c:pt>
                <c:pt idx="35">
                  <c:v>1.9500000000000014E-2</c:v>
                </c:pt>
                <c:pt idx="36">
                  <c:v>2.0000000000000014E-2</c:v>
                </c:pt>
              </c:numCache>
            </c:numRef>
          </c:cat>
          <c:val>
            <c:numRef>
              <c:f>graph!$C$5:$C$41</c:f>
              <c:numCache>
                <c:formatCode>General</c:formatCode>
                <c:ptCount val="37"/>
                <c:pt idx="0">
                  <c:v>43962.485345838213</c:v>
                </c:pt>
                <c:pt idx="1">
                  <c:v>35169.988276670578</c:v>
                </c:pt>
                <c:pt idx="2">
                  <c:v>29308.323563892143</c:v>
                </c:pt>
                <c:pt idx="3">
                  <c:v>25121.420197621839</c:v>
                </c:pt>
                <c:pt idx="4">
                  <c:v>21981.242672919107</c:v>
                </c:pt>
                <c:pt idx="5">
                  <c:v>19538.882375928097</c:v>
                </c:pt>
                <c:pt idx="6">
                  <c:v>17584.994138335285</c:v>
                </c:pt>
                <c:pt idx="7">
                  <c:v>15986.35830757753</c:v>
                </c:pt>
                <c:pt idx="8">
                  <c:v>14654.161781946068</c:v>
                </c:pt>
                <c:pt idx="9">
                  <c:v>13526.918567950217</c:v>
                </c:pt>
                <c:pt idx="10">
                  <c:v>12560.710098810914</c:v>
                </c:pt>
                <c:pt idx="11">
                  <c:v>11723.329425556854</c:v>
                </c:pt>
                <c:pt idx="12">
                  <c:v>10990.62133645955</c:v>
                </c:pt>
                <c:pt idx="13">
                  <c:v>10344.114199020752</c:v>
                </c:pt>
                <c:pt idx="14">
                  <c:v>9769.4411879640447</c:v>
                </c:pt>
                <c:pt idx="15">
                  <c:v>9255.2600728080397</c:v>
                </c:pt>
                <c:pt idx="16">
                  <c:v>8792.497069167639</c:v>
                </c:pt>
                <c:pt idx="17">
                  <c:v>8373.8067325406082</c:v>
                </c:pt>
                <c:pt idx="18">
                  <c:v>7993.1791537887621</c:v>
                </c:pt>
                <c:pt idx="19">
                  <c:v>7645.649625363164</c:v>
                </c:pt>
                <c:pt idx="20">
                  <c:v>7327.0808909730322</c:v>
                </c:pt>
                <c:pt idx="21">
                  <c:v>7033.9976553341103</c:v>
                </c:pt>
                <c:pt idx="22">
                  <c:v>6763.4592839751067</c:v>
                </c:pt>
                <c:pt idx="23">
                  <c:v>6512.9607919760283</c:v>
                </c:pt>
                <c:pt idx="24">
                  <c:v>6280.3550494054552</c:v>
                </c:pt>
                <c:pt idx="25">
                  <c:v>6063.791082184578</c:v>
                </c:pt>
                <c:pt idx="26">
                  <c:v>5861.6647127784254</c:v>
                </c:pt>
                <c:pt idx="27">
                  <c:v>5672.5787543017013</c:v>
                </c:pt>
                <c:pt idx="28">
                  <c:v>5495.3106682297739</c:v>
                </c:pt>
                <c:pt idx="29">
                  <c:v>5328.7861025258417</c:v>
                </c:pt>
                <c:pt idx="30">
                  <c:v>5172.0570995103744</c:v>
                </c:pt>
                <c:pt idx="31">
                  <c:v>5024.2840395243647</c:v>
                </c:pt>
                <c:pt idx="32">
                  <c:v>4884.7205939820215</c:v>
                </c:pt>
                <c:pt idx="33">
                  <c:v>4752.7011184689936</c:v>
                </c:pt>
                <c:pt idx="34">
                  <c:v>4627.6300364040198</c:v>
                </c:pt>
                <c:pt idx="35">
                  <c:v>4508.9728559834039</c:v>
                </c:pt>
                <c:pt idx="36">
                  <c:v>4396.2485345838186</c:v>
                </c:pt>
              </c:numCache>
            </c:numRef>
          </c:val>
          <c:smooth val="0"/>
        </c:ser>
        <c:ser>
          <c:idx val="0"/>
          <c:order val="7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graph!$A$5:$A$41</c:f>
              <c:numCache>
                <c:formatCode>General</c:formatCode>
                <c:ptCount val="37"/>
                <c:pt idx="0">
                  <c:v>2E-3</c:v>
                </c:pt>
                <c:pt idx="1">
                  <c:v>2.5000000000000001E-3</c:v>
                </c:pt>
                <c:pt idx="2">
                  <c:v>3.0000000000000001E-3</c:v>
                </c:pt>
                <c:pt idx="3">
                  <c:v>3.5000000000000001E-3</c:v>
                </c:pt>
                <c:pt idx="4">
                  <c:v>4.0000000000000001E-3</c:v>
                </c:pt>
                <c:pt idx="5">
                  <c:v>4.5000000000000005E-3</c:v>
                </c:pt>
                <c:pt idx="6">
                  <c:v>5.000000000000001E-3</c:v>
                </c:pt>
                <c:pt idx="7">
                  <c:v>5.5000000000000014E-3</c:v>
                </c:pt>
                <c:pt idx="8">
                  <c:v>6.0000000000000019E-3</c:v>
                </c:pt>
                <c:pt idx="9">
                  <c:v>6.5000000000000023E-3</c:v>
                </c:pt>
                <c:pt idx="10">
                  <c:v>7.0000000000000027E-3</c:v>
                </c:pt>
                <c:pt idx="11">
                  <c:v>7.5000000000000032E-3</c:v>
                </c:pt>
                <c:pt idx="12">
                  <c:v>8.0000000000000036E-3</c:v>
                </c:pt>
                <c:pt idx="13">
                  <c:v>8.5000000000000041E-3</c:v>
                </c:pt>
                <c:pt idx="14">
                  <c:v>9.0000000000000045E-3</c:v>
                </c:pt>
                <c:pt idx="15">
                  <c:v>9.500000000000005E-3</c:v>
                </c:pt>
                <c:pt idx="16">
                  <c:v>1.0000000000000005E-2</c:v>
                </c:pt>
                <c:pt idx="17">
                  <c:v>1.0500000000000006E-2</c:v>
                </c:pt>
                <c:pt idx="18">
                  <c:v>1.1000000000000006E-2</c:v>
                </c:pt>
                <c:pt idx="19">
                  <c:v>1.1500000000000007E-2</c:v>
                </c:pt>
                <c:pt idx="20">
                  <c:v>1.2000000000000007E-2</c:v>
                </c:pt>
                <c:pt idx="21">
                  <c:v>1.2500000000000008E-2</c:v>
                </c:pt>
                <c:pt idx="22">
                  <c:v>1.3000000000000008E-2</c:v>
                </c:pt>
                <c:pt idx="23">
                  <c:v>1.3500000000000009E-2</c:v>
                </c:pt>
                <c:pt idx="24">
                  <c:v>1.4000000000000009E-2</c:v>
                </c:pt>
                <c:pt idx="25">
                  <c:v>1.4500000000000009E-2</c:v>
                </c:pt>
                <c:pt idx="26">
                  <c:v>1.500000000000001E-2</c:v>
                </c:pt>
                <c:pt idx="27">
                  <c:v>1.550000000000001E-2</c:v>
                </c:pt>
                <c:pt idx="28">
                  <c:v>1.6000000000000011E-2</c:v>
                </c:pt>
                <c:pt idx="29">
                  <c:v>1.6500000000000011E-2</c:v>
                </c:pt>
                <c:pt idx="30">
                  <c:v>1.7000000000000012E-2</c:v>
                </c:pt>
                <c:pt idx="31">
                  <c:v>1.7500000000000012E-2</c:v>
                </c:pt>
                <c:pt idx="32">
                  <c:v>1.8000000000000013E-2</c:v>
                </c:pt>
                <c:pt idx="33">
                  <c:v>1.8500000000000013E-2</c:v>
                </c:pt>
                <c:pt idx="34">
                  <c:v>1.9000000000000013E-2</c:v>
                </c:pt>
                <c:pt idx="35">
                  <c:v>1.9500000000000014E-2</c:v>
                </c:pt>
                <c:pt idx="36">
                  <c:v>2.0000000000000014E-2</c:v>
                </c:pt>
              </c:numCache>
            </c:numRef>
          </c:cat>
          <c:val>
            <c:numRef>
              <c:f>graph!$C$5:$C$41</c:f>
              <c:numCache>
                <c:formatCode>General</c:formatCode>
                <c:ptCount val="37"/>
                <c:pt idx="0">
                  <c:v>43962.485345838213</c:v>
                </c:pt>
                <c:pt idx="1">
                  <c:v>35169.988276670578</c:v>
                </c:pt>
                <c:pt idx="2">
                  <c:v>29308.323563892143</c:v>
                </c:pt>
                <c:pt idx="3">
                  <c:v>25121.420197621839</c:v>
                </c:pt>
                <c:pt idx="4">
                  <c:v>21981.242672919107</c:v>
                </c:pt>
                <c:pt idx="5">
                  <c:v>19538.882375928097</c:v>
                </c:pt>
                <c:pt idx="6">
                  <c:v>17584.994138335285</c:v>
                </c:pt>
                <c:pt idx="7">
                  <c:v>15986.35830757753</c:v>
                </c:pt>
                <c:pt idx="8">
                  <c:v>14654.161781946068</c:v>
                </c:pt>
                <c:pt idx="9">
                  <c:v>13526.918567950217</c:v>
                </c:pt>
                <c:pt idx="10">
                  <c:v>12560.710098810914</c:v>
                </c:pt>
                <c:pt idx="11">
                  <c:v>11723.329425556854</c:v>
                </c:pt>
                <c:pt idx="12">
                  <c:v>10990.62133645955</c:v>
                </c:pt>
                <c:pt idx="13">
                  <c:v>10344.114199020752</c:v>
                </c:pt>
                <c:pt idx="14">
                  <c:v>9769.4411879640447</c:v>
                </c:pt>
                <c:pt idx="15">
                  <c:v>9255.2600728080397</c:v>
                </c:pt>
                <c:pt idx="16">
                  <c:v>8792.497069167639</c:v>
                </c:pt>
                <c:pt idx="17">
                  <c:v>8373.8067325406082</c:v>
                </c:pt>
                <c:pt idx="18">
                  <c:v>7993.1791537887621</c:v>
                </c:pt>
                <c:pt idx="19">
                  <c:v>7645.649625363164</c:v>
                </c:pt>
                <c:pt idx="20">
                  <c:v>7327.0808909730322</c:v>
                </c:pt>
                <c:pt idx="21">
                  <c:v>7033.9976553341103</c:v>
                </c:pt>
                <c:pt idx="22">
                  <c:v>6763.4592839751067</c:v>
                </c:pt>
                <c:pt idx="23">
                  <c:v>6512.9607919760283</c:v>
                </c:pt>
                <c:pt idx="24">
                  <c:v>6280.3550494054552</c:v>
                </c:pt>
                <c:pt idx="25">
                  <c:v>6063.791082184578</c:v>
                </c:pt>
                <c:pt idx="26">
                  <c:v>5861.6647127784254</c:v>
                </c:pt>
                <c:pt idx="27">
                  <c:v>5672.5787543017013</c:v>
                </c:pt>
                <c:pt idx="28">
                  <c:v>5495.3106682297739</c:v>
                </c:pt>
                <c:pt idx="29">
                  <c:v>5328.7861025258417</c:v>
                </c:pt>
                <c:pt idx="30">
                  <c:v>5172.0570995103744</c:v>
                </c:pt>
                <c:pt idx="31">
                  <c:v>5024.2840395243647</c:v>
                </c:pt>
                <c:pt idx="32">
                  <c:v>4884.7205939820215</c:v>
                </c:pt>
                <c:pt idx="33">
                  <c:v>4752.7011184689936</c:v>
                </c:pt>
                <c:pt idx="34">
                  <c:v>4627.6300364040198</c:v>
                </c:pt>
                <c:pt idx="35">
                  <c:v>4508.9728559834039</c:v>
                </c:pt>
                <c:pt idx="36">
                  <c:v>4396.2485345838186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9470080"/>
        <c:axId val="1759456480"/>
      </c:lineChart>
      <c:catAx>
        <c:axId val="175947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456480"/>
        <c:crosses val="autoZero"/>
        <c:auto val="1"/>
        <c:lblAlgn val="ctr"/>
        <c:lblOffset val="100"/>
        <c:noMultiLvlLbl val="0"/>
      </c:catAx>
      <c:valAx>
        <c:axId val="17594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47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attenuation par metre VS rayon guide</a:t>
            </a:r>
          </a:p>
        </c:rich>
      </c:tx>
      <c:layout>
        <c:manualLayout>
          <c:xMode val="edge"/>
          <c:yMode val="edge"/>
          <c:x val="0.27062494983047897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attenuation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graph!$A$5:$A$41</c:f>
              <c:numCache>
                <c:formatCode>General</c:formatCode>
                <c:ptCount val="37"/>
                <c:pt idx="0">
                  <c:v>2E-3</c:v>
                </c:pt>
                <c:pt idx="1">
                  <c:v>2.5000000000000001E-3</c:v>
                </c:pt>
                <c:pt idx="2">
                  <c:v>3.0000000000000001E-3</c:v>
                </c:pt>
                <c:pt idx="3">
                  <c:v>3.5000000000000001E-3</c:v>
                </c:pt>
                <c:pt idx="4">
                  <c:v>4.0000000000000001E-3</c:v>
                </c:pt>
                <c:pt idx="5">
                  <c:v>4.5000000000000005E-3</c:v>
                </c:pt>
                <c:pt idx="6">
                  <c:v>5.000000000000001E-3</c:v>
                </c:pt>
                <c:pt idx="7">
                  <c:v>5.5000000000000014E-3</c:v>
                </c:pt>
                <c:pt idx="8">
                  <c:v>6.0000000000000019E-3</c:v>
                </c:pt>
                <c:pt idx="9">
                  <c:v>6.5000000000000023E-3</c:v>
                </c:pt>
                <c:pt idx="10">
                  <c:v>7.0000000000000027E-3</c:v>
                </c:pt>
                <c:pt idx="11">
                  <c:v>7.5000000000000032E-3</c:v>
                </c:pt>
                <c:pt idx="12">
                  <c:v>8.0000000000000036E-3</c:v>
                </c:pt>
                <c:pt idx="13">
                  <c:v>8.5000000000000041E-3</c:v>
                </c:pt>
                <c:pt idx="14">
                  <c:v>9.0000000000000045E-3</c:v>
                </c:pt>
                <c:pt idx="15">
                  <c:v>9.500000000000005E-3</c:v>
                </c:pt>
                <c:pt idx="16">
                  <c:v>1.0000000000000005E-2</c:v>
                </c:pt>
                <c:pt idx="17">
                  <c:v>1.0500000000000006E-2</c:v>
                </c:pt>
                <c:pt idx="18">
                  <c:v>1.1000000000000006E-2</c:v>
                </c:pt>
                <c:pt idx="19">
                  <c:v>1.1500000000000007E-2</c:v>
                </c:pt>
                <c:pt idx="20">
                  <c:v>1.2000000000000007E-2</c:v>
                </c:pt>
                <c:pt idx="21">
                  <c:v>1.2500000000000008E-2</c:v>
                </c:pt>
                <c:pt idx="22">
                  <c:v>1.3000000000000008E-2</c:v>
                </c:pt>
                <c:pt idx="23">
                  <c:v>1.3500000000000009E-2</c:v>
                </c:pt>
                <c:pt idx="24">
                  <c:v>1.4000000000000009E-2</c:v>
                </c:pt>
                <c:pt idx="25">
                  <c:v>1.4500000000000009E-2</c:v>
                </c:pt>
                <c:pt idx="26">
                  <c:v>1.500000000000001E-2</c:v>
                </c:pt>
                <c:pt idx="27">
                  <c:v>1.550000000000001E-2</c:v>
                </c:pt>
                <c:pt idx="28">
                  <c:v>1.6000000000000011E-2</c:v>
                </c:pt>
                <c:pt idx="29">
                  <c:v>1.6500000000000011E-2</c:v>
                </c:pt>
                <c:pt idx="30">
                  <c:v>1.7000000000000012E-2</c:v>
                </c:pt>
                <c:pt idx="31">
                  <c:v>1.7500000000000012E-2</c:v>
                </c:pt>
                <c:pt idx="32">
                  <c:v>1.8000000000000013E-2</c:v>
                </c:pt>
                <c:pt idx="33">
                  <c:v>1.8500000000000013E-2</c:v>
                </c:pt>
                <c:pt idx="34">
                  <c:v>1.9000000000000013E-2</c:v>
                </c:pt>
                <c:pt idx="35">
                  <c:v>1.9500000000000014E-2</c:v>
                </c:pt>
                <c:pt idx="36">
                  <c:v>2.0000000000000014E-2</c:v>
                </c:pt>
              </c:numCache>
            </c:numRef>
          </c:cat>
          <c:val>
            <c:numRef>
              <c:f>graph!$D$5:$D$41</c:f>
              <c:numCache>
                <c:formatCode>General</c:formatCode>
                <c:ptCount val="37"/>
                <c:pt idx="0">
                  <c:v>7964.445108671156</c:v>
                </c:pt>
                <c:pt idx="1">
                  <c:v>6356.579440757836</c:v>
                </c:pt>
                <c:pt idx="2">
                  <c:v>5281.8554939955984</c:v>
                </c:pt>
                <c:pt idx="3">
                  <c:v>4511.7629384944803</c:v>
                </c:pt>
                <c:pt idx="4">
                  <c:v>3932.0429180130964</c:v>
                </c:pt>
                <c:pt idx="5">
                  <c:v>3479.2148446440819</c:v>
                </c:pt>
                <c:pt idx="6">
                  <c:v>3115.1870864370671</c:v>
                </c:pt>
                <c:pt idx="7">
                  <c:v>2815.7163399902947</c:v>
                </c:pt>
                <c:pt idx="8">
                  <c:v>2564.6372846273671</c:v>
                </c:pt>
                <c:pt idx="9">
                  <c:v>2350.7554391202348</c:v>
                </c:pt>
                <c:pt idx="10">
                  <c:v>2166.0716147281578</c:v>
                </c:pt>
                <c:pt idx="11">
                  <c:v>2004.7165472382271</c:v>
                </c:pt>
                <c:pt idx="12">
                  <c:v>1862.2849980903031</c:v>
                </c:pt>
                <c:pt idx="13">
                  <c:v>1735.4048296024735</c:v>
                </c:pt>
                <c:pt idx="14">
                  <c:v>1621.4496663898954</c:v>
                </c:pt>
                <c:pt idx="15">
                  <c:v>1518.3422319869157</c:v>
                </c:pt>
                <c:pt idx="16">
                  <c:v>1424.4166113584997</c:v>
                </c:pt>
                <c:pt idx="17">
                  <c:v>1338.3197815604451</c:v>
                </c:pt>
                <c:pt idx="18">
                  <c:v>1258.9398967623717</c:v>
                </c:pt>
                <c:pt idx="19">
                  <c:v>1185.3531609225813</c:v>
                </c:pt>
                <c:pt idx="20">
                  <c:v>1116.7838364084498</c:v>
                </c:pt>
                <c:pt idx="21">
                  <c:v>1052.5736718250198</c:v>
                </c:pt>
                <c:pt idx="22">
                  <c:v>992.15816303465874</c:v>
                </c:pt>
                <c:pt idx="23">
                  <c:v>935.04780991629798</c:v>
                </c:pt>
                <c:pt idx="24">
                  <c:v>880.81303173302854</c:v>
                </c:pt>
                <c:pt idx="25">
                  <c:v>829.0717376624599</c:v>
                </c:pt>
                <c:pt idx="26">
                  <c:v>779.47876528527479</c:v>
                </c:pt>
                <c:pt idx="27">
                  <c:v>731.71652608628119</c:v>
                </c:pt>
                <c:pt idx="28">
                  <c:v>685.48624374674148</c:v>
                </c:pt>
                <c:pt idx="29">
                  <c:v>640.499131195524</c:v>
                </c:pt>
                <c:pt idx="30">
                  <c:v>596.46669436764421</c:v>
                </c:pt>
                <c:pt idx="31">
                  <c:v>553.08899797364541</c:v>
                </c:pt>
                <c:pt idx="32">
                  <c:v>510.03901026974654</c:v>
                </c:pt>
                <c:pt idx="33">
                  <c:v>466.93966641033745</c:v>
                </c:pt>
                <c:pt idx="34">
                  <c:v>423.3270841757232</c:v>
                </c:pt>
                <c:pt idx="35">
                  <c:v>378.58579841078966</c:v>
                </c:pt>
                <c:pt idx="36">
                  <c:v>331.82180084568756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9459200"/>
        <c:axId val="1759461376"/>
      </c:lineChart>
      <c:catAx>
        <c:axId val="175945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461376"/>
        <c:crosses val="autoZero"/>
        <c:auto val="1"/>
        <c:lblAlgn val="ctr"/>
        <c:lblOffset val="100"/>
        <c:noMultiLvlLbl val="0"/>
      </c:catAx>
      <c:valAx>
        <c:axId val="175946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459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longueur pour att=80dB VS rayon guide</a:t>
            </a:r>
          </a:p>
        </c:rich>
      </c:tx>
      <c:layout>
        <c:manualLayout>
          <c:xMode val="edge"/>
          <c:yMode val="edge"/>
          <c:x val="0.27062494983047897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graph!$F$5:$F$41</c:f>
              <c:strCache>
                <c:ptCount val="37"/>
                <c:pt idx="0">
                  <c:v>0,01003484</c:v>
                </c:pt>
                <c:pt idx="1">
                  <c:v>0,012566114</c:v>
                </c:pt>
                <c:pt idx="2">
                  <c:v>0,015112615</c:v>
                </c:pt>
                <c:pt idx="3">
                  <c:v>0,01767764</c:v>
                </c:pt>
                <c:pt idx="4">
                  <c:v>0,020264489</c:v>
                </c:pt>
                <c:pt idx="5">
                  <c:v>0,022876745</c:v>
                </c:pt>
                <c:pt idx="6">
                  <c:v>0,02551799</c:v>
                </c:pt>
                <c:pt idx="7">
                  <c:v>0,028192185</c:v>
                </c:pt>
                <c:pt idx="8">
                  <c:v>0,030903309</c:v>
                </c:pt>
                <c:pt idx="9">
                  <c:v>0,033655823</c:v>
                </c:pt>
                <c:pt idx="10">
                  <c:v>0,036454277</c:v>
                </c:pt>
                <c:pt idx="11">
                  <c:v>0,039303689</c:v>
                </c:pt>
                <c:pt idx="12">
                  <c:v>0,042209437</c:v>
                </c:pt>
                <c:pt idx="13">
                  <c:v>0,045177352</c:v>
                </c:pt>
                <c:pt idx="14">
                  <c:v>0,048213787</c:v>
                </c:pt>
                <c:pt idx="15">
                  <c:v>0,051325696</c:v>
                </c:pt>
                <c:pt idx="16">
                  <c:v>0,054520724</c:v>
                </c:pt>
                <c:pt idx="17">
                  <c:v>0,057807321</c:v>
                </c:pt>
                <c:pt idx="18">
                  <c:v>0,06119481</c:v>
                </c:pt>
                <c:pt idx="19">
                  <c:v>0,064693785</c:v>
                </c:pt>
                <c:pt idx="20">
                  <c:v>0,068316006</c:v>
                </c:pt>
                <c:pt idx="21">
                  <c:v>0,072074529</c:v>
                </c:pt>
                <c:pt idx="22">
                  <c:v>0,075984673</c:v>
                </c:pt>
                <c:pt idx="23">
                  <c:v>0,080063392</c:v>
                </c:pt>
                <c:pt idx="24">
                  <c:v>0,084330474</c:v>
                </c:pt>
                <c:pt idx="25">
                  <c:v>0,088808634</c:v>
                </c:pt>
                <c:pt idx="26">
                  <c:v>0,093524699</c:v>
                </c:pt>
                <c:pt idx="27">
                  <c:v>0,098509487</c:v>
                </c:pt>
                <c:pt idx="28">
                  <c:v>0,103800307</c:v>
                </c:pt>
                <c:pt idx="29">
                  <c:v>0,109440994</c:v>
                </c:pt>
                <c:pt idx="30">
                  <c:v>0,115484943</c:v>
                </c:pt>
                <c:pt idx="31">
                  <c:v>0,12199726</c:v>
                </c:pt>
                <c:pt idx="32">
                  <c:v>0,129058499</c:v>
                </c:pt>
                <c:pt idx="33">
                  <c:v>0,136769794</c:v>
                </c:pt>
                <c:pt idx="34">
                  <c:v>0,145260076</c:v>
                </c:pt>
                <c:pt idx="35">
                  <c:v>0,154697691</c:v>
                </c:pt>
                <c:pt idx="36">
                  <c:v>0,165305517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graph!$A$5:$A$41</c:f>
              <c:numCache>
                <c:formatCode>General</c:formatCode>
                <c:ptCount val="37"/>
                <c:pt idx="0">
                  <c:v>2E-3</c:v>
                </c:pt>
                <c:pt idx="1">
                  <c:v>2.5000000000000001E-3</c:v>
                </c:pt>
                <c:pt idx="2">
                  <c:v>3.0000000000000001E-3</c:v>
                </c:pt>
                <c:pt idx="3">
                  <c:v>3.5000000000000001E-3</c:v>
                </c:pt>
                <c:pt idx="4">
                  <c:v>4.0000000000000001E-3</c:v>
                </c:pt>
                <c:pt idx="5">
                  <c:v>4.5000000000000005E-3</c:v>
                </c:pt>
                <c:pt idx="6">
                  <c:v>5.000000000000001E-3</c:v>
                </c:pt>
                <c:pt idx="7">
                  <c:v>5.5000000000000014E-3</c:v>
                </c:pt>
                <c:pt idx="8">
                  <c:v>6.0000000000000019E-3</c:v>
                </c:pt>
                <c:pt idx="9">
                  <c:v>6.5000000000000023E-3</c:v>
                </c:pt>
                <c:pt idx="10">
                  <c:v>7.0000000000000027E-3</c:v>
                </c:pt>
                <c:pt idx="11">
                  <c:v>7.5000000000000032E-3</c:v>
                </c:pt>
                <c:pt idx="12">
                  <c:v>8.0000000000000036E-3</c:v>
                </c:pt>
                <c:pt idx="13">
                  <c:v>8.5000000000000041E-3</c:v>
                </c:pt>
                <c:pt idx="14">
                  <c:v>9.0000000000000045E-3</c:v>
                </c:pt>
                <c:pt idx="15">
                  <c:v>9.500000000000005E-3</c:v>
                </c:pt>
                <c:pt idx="16">
                  <c:v>1.0000000000000005E-2</c:v>
                </c:pt>
                <c:pt idx="17">
                  <c:v>1.0500000000000006E-2</c:v>
                </c:pt>
                <c:pt idx="18">
                  <c:v>1.1000000000000006E-2</c:v>
                </c:pt>
                <c:pt idx="19">
                  <c:v>1.1500000000000007E-2</c:v>
                </c:pt>
                <c:pt idx="20">
                  <c:v>1.2000000000000007E-2</c:v>
                </c:pt>
                <c:pt idx="21">
                  <c:v>1.2500000000000008E-2</c:v>
                </c:pt>
                <c:pt idx="22">
                  <c:v>1.3000000000000008E-2</c:v>
                </c:pt>
                <c:pt idx="23">
                  <c:v>1.3500000000000009E-2</c:v>
                </c:pt>
                <c:pt idx="24">
                  <c:v>1.4000000000000009E-2</c:v>
                </c:pt>
                <c:pt idx="25">
                  <c:v>1.4500000000000009E-2</c:v>
                </c:pt>
                <c:pt idx="26">
                  <c:v>1.500000000000001E-2</c:v>
                </c:pt>
                <c:pt idx="27">
                  <c:v>1.550000000000001E-2</c:v>
                </c:pt>
                <c:pt idx="28">
                  <c:v>1.6000000000000011E-2</c:v>
                </c:pt>
                <c:pt idx="29">
                  <c:v>1.6500000000000011E-2</c:v>
                </c:pt>
                <c:pt idx="30">
                  <c:v>1.7000000000000012E-2</c:v>
                </c:pt>
                <c:pt idx="31">
                  <c:v>1.7500000000000012E-2</c:v>
                </c:pt>
                <c:pt idx="32">
                  <c:v>1.8000000000000013E-2</c:v>
                </c:pt>
                <c:pt idx="33">
                  <c:v>1.8500000000000013E-2</c:v>
                </c:pt>
                <c:pt idx="34">
                  <c:v>1.9000000000000013E-2</c:v>
                </c:pt>
                <c:pt idx="35">
                  <c:v>1.9500000000000014E-2</c:v>
                </c:pt>
                <c:pt idx="36">
                  <c:v>2.0000000000000014E-2</c:v>
                </c:pt>
              </c:numCache>
            </c:numRef>
          </c:cat>
          <c:val>
            <c:numRef>
              <c:f>graph!$F$5:$F$41</c:f>
              <c:numCache>
                <c:formatCode>General</c:formatCode>
                <c:ptCount val="37"/>
                <c:pt idx="0">
                  <c:v>1.0034840340543387E-2</c:v>
                </c:pt>
                <c:pt idx="1">
                  <c:v>1.2566114456794534E-2</c:v>
                </c:pt>
                <c:pt idx="2">
                  <c:v>1.5112615434952945E-2</c:v>
                </c:pt>
                <c:pt idx="3">
                  <c:v>1.7677639953735291E-2</c:v>
                </c:pt>
                <c:pt idx="4">
                  <c:v>2.0264489219613598E-2</c:v>
                </c:pt>
                <c:pt idx="5">
                  <c:v>2.2876744810620873E-2</c:v>
                </c:pt>
                <c:pt idx="6">
                  <c:v>2.5517990459531053E-2</c:v>
                </c:pt>
                <c:pt idx="7">
                  <c:v>2.8192185480712392E-2</c:v>
                </c:pt>
                <c:pt idx="8">
                  <c:v>3.0903308545124755E-2</c:v>
                </c:pt>
                <c:pt idx="9">
                  <c:v>3.3655822547612901E-2</c:v>
                </c:pt>
                <c:pt idx="10">
                  <c:v>3.6454277357026971E-2</c:v>
                </c:pt>
                <c:pt idx="11">
                  <c:v>3.9303689094466625E-2</c:v>
                </c:pt>
                <c:pt idx="12">
                  <c:v>4.2209436768145411E-2</c:v>
                </c:pt>
                <c:pt idx="13">
                  <c:v>4.517735205317841E-2</c:v>
                </c:pt>
                <c:pt idx="14">
                  <c:v>4.8213787485534551E-2</c:v>
                </c:pt>
                <c:pt idx="15">
                  <c:v>5.1325695936766134E-2</c:v>
                </c:pt>
                <c:pt idx="16">
                  <c:v>5.4520723807505084E-2</c:v>
                </c:pt>
                <c:pt idx="17">
                  <c:v>5.7807320989424371E-2</c:v>
                </c:pt>
                <c:pt idx="18">
                  <c:v>6.1194810244740862E-2</c:v>
                </c:pt>
                <c:pt idx="19">
                  <c:v>6.4693784556495465E-2</c:v>
                </c:pt>
                <c:pt idx="20">
                  <c:v>6.8316006470844723E-2</c:v>
                </c:pt>
                <c:pt idx="21">
                  <c:v>7.2074528690470069E-2</c:v>
                </c:pt>
                <c:pt idx="22">
                  <c:v>7.5984673451944124E-2</c:v>
                </c:pt>
                <c:pt idx="23">
                  <c:v>8.0063391828506331E-2</c:v>
                </c:pt>
                <c:pt idx="24">
                  <c:v>8.4330474284768309E-2</c:v>
                </c:pt>
                <c:pt idx="25">
                  <c:v>8.8808634351359883E-2</c:v>
                </c:pt>
                <c:pt idx="26">
                  <c:v>9.352469938318729E-2</c:v>
                </c:pt>
                <c:pt idx="27">
                  <c:v>9.8509487488967151E-2</c:v>
                </c:pt>
                <c:pt idx="28">
                  <c:v>0.10380030672031942</c:v>
                </c:pt>
                <c:pt idx="29">
                  <c:v>0.10944099394601843</c:v>
                </c:pt>
                <c:pt idx="30">
                  <c:v>0.11548494348661831</c:v>
                </c:pt>
                <c:pt idx="31">
                  <c:v>0.12199725958140861</c:v>
                </c:pt>
                <c:pt idx="32">
                  <c:v>0.12905849890634019</c:v>
                </c:pt>
                <c:pt idx="33">
                  <c:v>0.13676979361795796</c:v>
                </c:pt>
                <c:pt idx="34">
                  <c:v>0.14526007606309069</c:v>
                </c:pt>
                <c:pt idx="35">
                  <c:v>0.15469769059379657</c:v>
                </c:pt>
                <c:pt idx="36">
                  <c:v>0.16530551718097888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9461920"/>
        <c:axId val="1759464096"/>
      </c:lineChart>
      <c:catAx>
        <c:axId val="175946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464096"/>
        <c:crosses val="autoZero"/>
        <c:auto val="1"/>
        <c:lblAlgn val="ctr"/>
        <c:lblOffset val="100"/>
        <c:noMultiLvlLbl val="0"/>
      </c:catAx>
      <c:valAx>
        <c:axId val="175946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46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268605</xdr:colOff>
      <xdr:row>19</xdr:row>
      <xdr:rowOff>114300</xdr:rowOff>
    </xdr:from>
    <xdr:to>
      <xdr:col>8</xdr:col>
      <xdr:colOff>173355</xdr:colOff>
      <xdr:row>23</xdr:row>
      <xdr:rowOff>83820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9301" b="9820"/>
        <a:stretch/>
      </xdr:blipFill>
      <xdr:spPr>
        <a:xfrm>
          <a:off x="3743325" y="4564380"/>
          <a:ext cx="3074670" cy="701040"/>
        </a:xfrm>
        <a:prstGeom prst="rect">
          <a:avLst/>
        </a:prstGeom>
      </xdr:spPr>
    </xdr:pic>
    <xdr:clientData/>
  </xdr:twoCellAnchor>
  <xdr:twoCellAnchor editAs="oneCell">
    <xdr:from>
      <xdr:col>1</xdr:col>
      <xdr:colOff>628651</xdr:colOff>
      <xdr:row>10</xdr:row>
      <xdr:rowOff>19050</xdr:rowOff>
    </xdr:from>
    <xdr:to>
      <xdr:col>3</xdr:col>
      <xdr:colOff>190501</xdr:colOff>
      <xdr:row>11</xdr:row>
      <xdr:rowOff>265403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0651" y="2600325"/>
          <a:ext cx="1390650" cy="4368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99393</xdr:colOff>
      <xdr:row>2</xdr:row>
      <xdr:rowOff>168965</xdr:rowOff>
    </xdr:from>
    <xdr:to>
      <xdr:col>13</xdr:col>
      <xdr:colOff>92766</xdr:colOff>
      <xdr:row>13</xdr:row>
      <xdr:rowOff>152399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125896</xdr:colOff>
      <xdr:row>14</xdr:row>
      <xdr:rowOff>79512</xdr:rowOff>
    </xdr:from>
    <xdr:to>
      <xdr:col>13</xdr:col>
      <xdr:colOff>72887</xdr:colOff>
      <xdr:row>25</xdr:row>
      <xdr:rowOff>79513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139149</xdr:colOff>
      <xdr:row>25</xdr:row>
      <xdr:rowOff>159026</xdr:rowOff>
    </xdr:from>
    <xdr:to>
      <xdr:col>13</xdr:col>
      <xdr:colOff>72888</xdr:colOff>
      <xdr:row>39</xdr:row>
      <xdr:rowOff>165652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119270</xdr:colOff>
      <xdr:row>41</xdr:row>
      <xdr:rowOff>26505</xdr:rowOff>
    </xdr:from>
    <xdr:to>
      <xdr:col>13</xdr:col>
      <xdr:colOff>53009</xdr:colOff>
      <xdr:row>55</xdr:row>
      <xdr:rowOff>33131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B51" sqref="B51"/>
    </sheetView>
  </sheetViews>
  <sheetFormatPr baseColWidth="10" defaultRowHeight="14.4" x14ac:dyDescent="0.3"/>
  <cols>
    <col min="3" max="3" width="16" customWidth="1"/>
  </cols>
  <sheetData>
    <row r="1" spans="1:5" ht="23.4" x14ac:dyDescent="0.45">
      <c r="A1" s="2" t="s">
        <v>0</v>
      </c>
      <c r="B1" s="1"/>
      <c r="C1" s="1"/>
      <c r="D1" s="1"/>
    </row>
    <row r="3" spans="1:5" x14ac:dyDescent="0.3">
      <c r="A3" s="3">
        <v>44635</v>
      </c>
    </row>
    <row r="4" spans="1:5" x14ac:dyDescent="0.3">
      <c r="A4" t="s">
        <v>1</v>
      </c>
    </row>
    <row r="7" spans="1:5" x14ac:dyDescent="0.3">
      <c r="A7" s="12" t="s">
        <v>33</v>
      </c>
      <c r="B7" s="12"/>
      <c r="C7" s="12"/>
      <c r="D7" s="12"/>
    </row>
    <row r="9" spans="1:5" x14ac:dyDescent="0.3">
      <c r="A9" t="s">
        <v>5</v>
      </c>
    </row>
    <row r="10" spans="1:5" x14ac:dyDescent="0.3">
      <c r="A10" t="s">
        <v>6</v>
      </c>
    </row>
    <row r="11" spans="1:5" x14ac:dyDescent="0.3">
      <c r="A11" t="s">
        <v>7</v>
      </c>
    </row>
    <row r="12" spans="1:5" ht="24.75" customHeight="1" x14ac:dyDescent="0.3"/>
    <row r="13" spans="1:5" x14ac:dyDescent="0.3">
      <c r="A13" t="s">
        <v>20</v>
      </c>
      <c r="C13" s="11">
        <v>1.4999999999999999E-2</v>
      </c>
      <c r="D13" t="s">
        <v>11</v>
      </c>
    </row>
    <row r="14" spans="1:5" x14ac:dyDescent="0.3">
      <c r="A14" t="s">
        <v>19</v>
      </c>
      <c r="C14">
        <f>C13/2</f>
        <v>7.4999999999999997E-3</v>
      </c>
      <c r="D14" t="s">
        <v>11</v>
      </c>
    </row>
    <row r="15" spans="1:5" x14ac:dyDescent="0.3">
      <c r="A15" t="s">
        <v>18</v>
      </c>
      <c r="C15">
        <f>3.412*C14</f>
        <v>2.5589999999999998E-2</v>
      </c>
      <c r="D15" t="s">
        <v>11</v>
      </c>
    </row>
    <row r="16" spans="1:5" x14ac:dyDescent="0.3">
      <c r="A16" t="s">
        <v>17</v>
      </c>
      <c r="C16" s="10">
        <f>300/C15</f>
        <v>11723.32942555686</v>
      </c>
      <c r="D16" t="s">
        <v>12</v>
      </c>
      <c r="E16" t="s">
        <v>22</v>
      </c>
    </row>
    <row r="17" spans="1:10" x14ac:dyDescent="0.3">
      <c r="C17" s="10"/>
    </row>
    <row r="18" spans="1:10" x14ac:dyDescent="0.3">
      <c r="C18" s="10"/>
    </row>
    <row r="19" spans="1:10" x14ac:dyDescent="0.3">
      <c r="A19" s="12" t="s">
        <v>34</v>
      </c>
      <c r="C19" s="10"/>
    </row>
    <row r="22" spans="1:10" x14ac:dyDescent="0.3">
      <c r="A22" t="s">
        <v>3</v>
      </c>
      <c r="J22" t="s">
        <v>35</v>
      </c>
    </row>
    <row r="25" spans="1:10" x14ac:dyDescent="0.3">
      <c r="A25" t="s">
        <v>31</v>
      </c>
      <c r="C25" s="11">
        <v>4000</v>
      </c>
      <c r="D25" t="s">
        <v>32</v>
      </c>
    </row>
    <row r="27" spans="1:10" x14ac:dyDescent="0.3">
      <c r="A27" t="s">
        <v>2</v>
      </c>
      <c r="C27">
        <f>300/C25</f>
        <v>7.4999999999999997E-2</v>
      </c>
    </row>
    <row r="29" spans="1:10" x14ac:dyDescent="0.3">
      <c r="A29" t="s">
        <v>14</v>
      </c>
      <c r="C29">
        <f>(8.686*2*PI()/C27)*SQRT((C27/C15)*(C27/C15)-1)</f>
        <v>2004.716547238228</v>
      </c>
      <c r="D29" t="s">
        <v>13</v>
      </c>
    </row>
    <row r="30" spans="1:10" x14ac:dyDescent="0.3">
      <c r="A30" t="s">
        <v>15</v>
      </c>
      <c r="C30">
        <v>0.1</v>
      </c>
      <c r="D30" t="s">
        <v>11</v>
      </c>
    </row>
    <row r="31" spans="1:10" x14ac:dyDescent="0.3">
      <c r="A31" t="s">
        <v>16</v>
      </c>
      <c r="C31" s="10">
        <f>C29*C30</f>
        <v>200.47165472382281</v>
      </c>
      <c r="D31" t="s">
        <v>21</v>
      </c>
    </row>
    <row r="34" spans="1:1" x14ac:dyDescent="0.3">
      <c r="A34" t="s">
        <v>4</v>
      </c>
    </row>
    <row r="36" spans="1:1" x14ac:dyDescent="0.3">
      <c r="A36" t="s">
        <v>8</v>
      </c>
    </row>
    <row r="37" spans="1:1" x14ac:dyDescent="0.3">
      <c r="A37" t="s">
        <v>9</v>
      </c>
    </row>
    <row r="38" spans="1:1" x14ac:dyDescent="0.3">
      <c r="A38" t="s">
        <v>10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5"/>
  <sheetViews>
    <sheetView zoomScale="115" zoomScaleNormal="115" workbookViewId="0">
      <selection activeCell="E9" sqref="E9"/>
    </sheetView>
  </sheetViews>
  <sheetFormatPr baseColWidth="10" defaultRowHeight="14.4" x14ac:dyDescent="0.3"/>
  <cols>
    <col min="2" max="2" width="14.5546875" customWidth="1"/>
    <col min="3" max="3" width="18" customWidth="1"/>
    <col min="4" max="4" width="18.6640625" customWidth="1"/>
    <col min="5" max="5" width="17.88671875" customWidth="1"/>
  </cols>
  <sheetData>
    <row r="2" spans="1:6" x14ac:dyDescent="0.3">
      <c r="D2" t="s">
        <v>27</v>
      </c>
      <c r="E2" s="9">
        <v>80</v>
      </c>
      <c r="F2" t="s">
        <v>21</v>
      </c>
    </row>
    <row r="4" spans="1:6" x14ac:dyDescent="0.3">
      <c r="A4" s="4" t="s">
        <v>23</v>
      </c>
      <c r="B4" s="5" t="s">
        <v>25</v>
      </c>
      <c r="C4" s="6" t="s">
        <v>24</v>
      </c>
      <c r="D4" s="8" t="s">
        <v>26</v>
      </c>
      <c r="E4" s="7" t="s">
        <v>28</v>
      </c>
      <c r="F4" s="7" t="s">
        <v>29</v>
      </c>
    </row>
    <row r="5" spans="1:6" x14ac:dyDescent="0.3">
      <c r="A5">
        <v>2E-3</v>
      </c>
      <c r="B5">
        <f>3.412*A5</f>
        <v>6.8240000000000002E-3</v>
      </c>
      <c r="C5">
        <f>300/B5</f>
        <v>43962.485345838213</v>
      </c>
      <c r="D5">
        <f>(8.686*2*PI()/theorie!$C$27)*SQRT((theorie!$C$27/(3.412*A5)*(theorie!$C$27/(3.412*A5))-1))</f>
        <v>7964.445108671156</v>
      </c>
      <c r="E5">
        <f>F5*(8.686*2*PI()/theorie!$C$27)*SQRT((theorie!$C$27/(3.412*A5)*(theorie!$C$27/(3.412*A5))-1))-$E$2</f>
        <v>-7.8064933463224406E-2</v>
      </c>
      <c r="F5">
        <v>1.0034840340543387E-2</v>
      </c>
    </row>
    <row r="6" spans="1:6" x14ac:dyDescent="0.3">
      <c r="A6">
        <f>A5+0.0005</f>
        <v>2.5000000000000001E-3</v>
      </c>
      <c r="B6">
        <f t="shared" ref="B6:B43" si="0">3.412*A6</f>
        <v>8.5299999999999994E-3</v>
      </c>
      <c r="C6">
        <f t="shared" ref="C6:C43" si="1">300/B6</f>
        <v>35169.988276670578</v>
      </c>
      <c r="D6">
        <f>(8.686*2*PI()/theorie!$C$27)*SQRT((theorie!$C$27/(3.412*A6)*(theorie!$C$27/(3.412*A6))-1))</f>
        <v>6356.579440757836</v>
      </c>
      <c r="E6">
        <f>F6*(8.686*2*PI()/theorie!$C$27)*SQRT((theorie!$C$27/(3.412*A6)*(theorie!$C$27/(3.412*A6))-1))-$E$2</f>
        <v>-0.12249519373004603</v>
      </c>
      <c r="F6">
        <v>1.2566114456794534E-2</v>
      </c>
    </row>
    <row r="7" spans="1:6" x14ac:dyDescent="0.3">
      <c r="A7">
        <f t="shared" ref="A7:A41" si="2">A6+0.0005</f>
        <v>3.0000000000000001E-3</v>
      </c>
      <c r="B7">
        <f t="shared" si="0"/>
        <v>1.0236E-2</v>
      </c>
      <c r="C7">
        <f t="shared" si="1"/>
        <v>29308.323563892143</v>
      </c>
      <c r="D7">
        <f>(8.686*2*PI()/theorie!$C$27)*SQRT((theorie!$C$27/(3.412*A7)*(theorie!$C$27/(3.412*A7))-1))</f>
        <v>5281.8554939955984</v>
      </c>
      <c r="E7">
        <f>F7*(8.686*2*PI()/theorie!$C$27)*SQRT((theorie!$C$27/(3.412*A7)*(theorie!$C$27/(3.412*A7))-1))-$E$2</f>
        <v>-0.17734913625110948</v>
      </c>
      <c r="F7">
        <v>1.5112615434952945E-2</v>
      </c>
    </row>
    <row r="8" spans="1:6" x14ac:dyDescent="0.3">
      <c r="A8">
        <f t="shared" si="2"/>
        <v>3.5000000000000001E-3</v>
      </c>
      <c r="B8">
        <f t="shared" si="0"/>
        <v>1.1941999999999999E-2</v>
      </c>
      <c r="C8">
        <f t="shared" si="1"/>
        <v>25121.420197621839</v>
      </c>
      <c r="D8">
        <f>(8.686*2*PI()/theorie!$C$27)*SQRT((theorie!$C$27/(3.412*A8)*(theorie!$C$27/(3.412*A8))-1))</f>
        <v>4511.7629384944803</v>
      </c>
      <c r="E8">
        <f>F8*(8.686*2*PI()/theorie!$C$27)*SQRT((theorie!$C$27/(3.412*A8)*(theorie!$C$27/(3.412*A8))-1))-$E$2</f>
        <v>-0.24267921668783288</v>
      </c>
      <c r="F8">
        <v>1.7677639953735291E-2</v>
      </c>
    </row>
    <row r="9" spans="1:6" x14ac:dyDescent="0.3">
      <c r="A9">
        <f t="shared" si="2"/>
        <v>4.0000000000000001E-3</v>
      </c>
      <c r="B9">
        <f t="shared" si="0"/>
        <v>1.3648E-2</v>
      </c>
      <c r="C9">
        <f t="shared" si="1"/>
        <v>21981.242672919107</v>
      </c>
      <c r="D9">
        <f>(8.686*2*PI()/theorie!$C$27)*SQRT((theorie!$C$27/(3.412*A9)*(theorie!$C$27/(3.412*A9))-1))</f>
        <v>3932.0429180130964</v>
      </c>
      <c r="E9">
        <f>F9*(8.686*2*PI()/theorie!$C$27)*SQRT((theorie!$C$27/(3.412*A9)*(theorie!$C$27/(3.412*A9))-1))-$E$2</f>
        <v>-0.31915867686561228</v>
      </c>
      <c r="F9">
        <v>2.0264489219613598E-2</v>
      </c>
    </row>
    <row r="10" spans="1:6" x14ac:dyDescent="0.3">
      <c r="A10">
        <f t="shared" si="2"/>
        <v>4.5000000000000005E-3</v>
      </c>
      <c r="B10">
        <f t="shared" si="0"/>
        <v>1.5354000000000001E-2</v>
      </c>
      <c r="C10">
        <f t="shared" si="1"/>
        <v>19538.882375928097</v>
      </c>
      <c r="D10">
        <f>(8.686*2*PI()/theorie!$C$27)*SQRT((theorie!$C$27/(3.412*A10)*(theorie!$C$27/(3.412*A10))-1))</f>
        <v>3479.2148446440819</v>
      </c>
      <c r="E10">
        <f>F10*(8.686*2*PI()/theorie!$C$27)*SQRT((theorie!$C$27/(3.412*A10)*(theorie!$C$27/(3.412*A10))-1))-$E$2</f>
        <v>-0.40688985775338438</v>
      </c>
      <c r="F10">
        <v>2.2876744810620873E-2</v>
      </c>
    </row>
    <row r="11" spans="1:6" x14ac:dyDescent="0.3">
      <c r="A11">
        <f t="shared" si="2"/>
        <v>5.000000000000001E-3</v>
      </c>
      <c r="B11">
        <f t="shared" si="0"/>
        <v>1.7060000000000002E-2</v>
      </c>
      <c r="C11">
        <f t="shared" si="1"/>
        <v>17584.994138335285</v>
      </c>
      <c r="D11">
        <f>(8.686*2*PI()/theorie!$C$27)*SQRT((theorie!$C$27/(3.412*A11)*(theorie!$C$27/(3.412*A11))-1))</f>
        <v>3115.1870864370671</v>
      </c>
      <c r="E11">
        <f>F11*(8.686*2*PI()/theorie!$C$27)*SQRT((theorie!$C$27/(3.412*A11)*(theorie!$C$27/(3.412*A11))-1))-$E$2</f>
        <v>-0.50668564864459142</v>
      </c>
      <c r="F11">
        <v>2.5517990459531053E-2</v>
      </c>
    </row>
    <row r="12" spans="1:6" x14ac:dyDescent="0.3">
      <c r="A12">
        <f t="shared" si="2"/>
        <v>5.5000000000000014E-3</v>
      </c>
      <c r="B12">
        <f t="shared" si="0"/>
        <v>1.8766000000000005E-2</v>
      </c>
      <c r="C12">
        <f t="shared" si="1"/>
        <v>15986.35830757753</v>
      </c>
      <c r="D12">
        <f>(8.686*2*PI()/theorie!$C$27)*SQRT((theorie!$C$27/(3.412*A12)*(theorie!$C$27/(3.412*A12))-1))</f>
        <v>2815.7163399902947</v>
      </c>
      <c r="E12">
        <f>F12*(8.686*2*PI()/theorie!$C$27)*SQRT((theorie!$C$27/(3.412*A12)*(theorie!$C$27/(3.412*A12))-1))-$E$2</f>
        <v>-0.61880268192098242</v>
      </c>
      <c r="F12">
        <v>2.8192185480712392E-2</v>
      </c>
    </row>
    <row r="13" spans="1:6" x14ac:dyDescent="0.3">
      <c r="A13">
        <f t="shared" si="2"/>
        <v>6.0000000000000019E-3</v>
      </c>
      <c r="B13">
        <f t="shared" si="0"/>
        <v>2.0472000000000008E-2</v>
      </c>
      <c r="C13">
        <f t="shared" si="1"/>
        <v>14654.161781946068</v>
      </c>
      <c r="D13">
        <f>(8.686*2*PI()/theorie!$C$27)*SQRT((theorie!$C$27/(3.412*A13)*(theorie!$C$27/(3.412*A13))-1))</f>
        <v>2564.6372846273671</v>
      </c>
      <c r="E13">
        <f>F13*(8.686*2*PI()/theorie!$C$27)*SQRT((theorie!$C$27/(3.412*A13)*(theorie!$C$27/(3.412*A13))-1))-$E$2</f>
        <v>-0.74422268682954495</v>
      </c>
      <c r="F13">
        <v>3.0903308545124755E-2</v>
      </c>
    </row>
    <row r="14" spans="1:6" x14ac:dyDescent="0.3">
      <c r="A14">
        <f t="shared" si="2"/>
        <v>6.5000000000000023E-3</v>
      </c>
      <c r="B14">
        <f t="shared" si="0"/>
        <v>2.2178000000000007E-2</v>
      </c>
      <c r="C14">
        <f t="shared" si="1"/>
        <v>13526.918567950217</v>
      </c>
      <c r="D14">
        <f>(8.686*2*PI()/theorie!$C$27)*SQRT((theorie!$C$27/(3.412*A14)*(theorie!$C$27/(3.412*A14))-1))</f>
        <v>2350.7554391202348</v>
      </c>
      <c r="E14">
        <f>F14*(8.686*2*PI()/theorie!$C$27)*SQRT((theorie!$C$27/(3.412*A14)*(theorie!$C$27/(3.412*A14))-1))-$E$2</f>
        <v>-0.88339208813351888</v>
      </c>
      <c r="F14">
        <v>3.3655822547612901E-2</v>
      </c>
    </row>
    <row r="15" spans="1:6" x14ac:dyDescent="0.3">
      <c r="A15">
        <f t="shared" si="2"/>
        <v>7.0000000000000027E-3</v>
      </c>
      <c r="B15">
        <f t="shared" si="0"/>
        <v>2.3884000000000009E-2</v>
      </c>
      <c r="C15">
        <f t="shared" si="1"/>
        <v>12560.710098810914</v>
      </c>
      <c r="D15">
        <f>(8.686*2*PI()/theorie!$C$27)*SQRT((theorie!$C$27/(3.412*A15)*(theorie!$C$27/(3.412*A15))-1))</f>
        <v>2166.0716147281578</v>
      </c>
      <c r="E15">
        <f>F15*(8.686*2*PI()/theorie!$C$27)*SQRT((theorie!$C$27/(3.412*A15)*(theorie!$C$27/(3.412*A15))-1))-$E$2</f>
        <v>-1.0374245815164613</v>
      </c>
      <c r="F15">
        <v>3.6454277357026971E-2</v>
      </c>
    </row>
    <row r="16" spans="1:6" x14ac:dyDescent="0.3">
      <c r="A16">
        <f t="shared" si="2"/>
        <v>7.5000000000000032E-3</v>
      </c>
      <c r="B16">
        <f t="shared" si="0"/>
        <v>2.5590000000000009E-2</v>
      </c>
      <c r="C16">
        <f t="shared" si="1"/>
        <v>11723.329425556854</v>
      </c>
      <c r="D16">
        <f>(8.686*2*PI()/theorie!$C$27)*SQRT((theorie!$C$27/(3.412*A16)*(theorie!$C$27/(3.412*A16))-1))</f>
        <v>2004.7165472382271</v>
      </c>
      <c r="E16">
        <f>F16*(8.686*2*PI()/theorie!$C$27)*SQRT((theorie!$C$27/(3.412*A16)*(theorie!$C$27/(3.412*A16))-1))-$E$2</f>
        <v>-1.2072441048160982</v>
      </c>
      <c r="F16">
        <v>3.9303689094466625E-2</v>
      </c>
    </row>
    <row r="17" spans="1:6" x14ac:dyDescent="0.3">
      <c r="A17">
        <f t="shared" si="2"/>
        <v>8.0000000000000036E-3</v>
      </c>
      <c r="B17">
        <f t="shared" si="0"/>
        <v>2.7296000000000011E-2</v>
      </c>
      <c r="C17">
        <f t="shared" si="1"/>
        <v>10990.62133645955</v>
      </c>
      <c r="D17">
        <f>(8.686*2*PI()/theorie!$C$27)*SQRT((theorie!$C$27/(3.412*A17)*(theorie!$C$27/(3.412*A17))-1))</f>
        <v>1862.2849980903031</v>
      </c>
      <c r="E17">
        <f>F17*(8.686*2*PI()/theorie!$C$27)*SQRT((theorie!$C$27/(3.412*A17)*(theorie!$C$27/(3.412*A17))-1))-$E$2</f>
        <v>-1.393999128841557</v>
      </c>
      <c r="F17">
        <v>4.2209436768145411E-2</v>
      </c>
    </row>
    <row r="18" spans="1:6" x14ac:dyDescent="0.3">
      <c r="A18">
        <f t="shared" si="2"/>
        <v>8.5000000000000041E-3</v>
      </c>
      <c r="B18">
        <f t="shared" si="0"/>
        <v>2.9002000000000014E-2</v>
      </c>
      <c r="C18">
        <f t="shared" si="1"/>
        <v>10344.114199020752</v>
      </c>
      <c r="D18">
        <f>(8.686*2*PI()/theorie!$C$27)*SQRT((theorie!$C$27/(3.412*A18)*(theorie!$C$27/(3.412*A18))-1))</f>
        <v>1735.4048296024735</v>
      </c>
      <c r="E18">
        <f>F18*(8.686*2*PI()/theorie!$C$27)*SQRT((theorie!$C$27/(3.412*A18)*(theorie!$C$27/(3.412*A18))-1))-$E$2</f>
        <v>-1.5990050582629607</v>
      </c>
      <c r="F18">
        <v>4.517735205317841E-2</v>
      </c>
    </row>
    <row r="19" spans="1:6" x14ac:dyDescent="0.3">
      <c r="A19">
        <f t="shared" si="2"/>
        <v>9.0000000000000045E-3</v>
      </c>
      <c r="B19">
        <f t="shared" si="0"/>
        <v>3.0708000000000013E-2</v>
      </c>
      <c r="C19">
        <f t="shared" si="1"/>
        <v>9769.4411879640447</v>
      </c>
      <c r="D19">
        <f>(8.686*2*PI()/theorie!$C$27)*SQRT((theorie!$C$27/(3.412*A19)*(theorie!$C$27/(3.412*A19))-1))</f>
        <v>1621.4496663898954</v>
      </c>
      <c r="E19">
        <f>F19*(8.686*2*PI()/theorie!$C$27)*SQRT((theorie!$C$27/(3.412*A19)*(theorie!$C$27/(3.412*A19))-1))-$E$2</f>
        <v>-1.8237703661866931</v>
      </c>
      <c r="F19">
        <v>4.8213787485534551E-2</v>
      </c>
    </row>
    <row r="20" spans="1:6" x14ac:dyDescent="0.3">
      <c r="A20">
        <f t="shared" si="2"/>
        <v>9.500000000000005E-3</v>
      </c>
      <c r="B20">
        <f t="shared" si="0"/>
        <v>3.2414000000000019E-2</v>
      </c>
      <c r="C20">
        <f t="shared" si="1"/>
        <v>9255.2600728080397</v>
      </c>
      <c r="D20">
        <f>(8.686*2*PI()/theorie!$C$27)*SQRT((theorie!$C$27/(3.412*A20)*(theorie!$C$27/(3.412*A20))-1))</f>
        <v>1518.3422319869157</v>
      </c>
      <c r="E20">
        <f>F20*(8.686*2*PI()/theorie!$C$27)*SQRT((theorie!$C$27/(3.412*A20)*(theorie!$C$27/(3.412*A20))-1))-$E$2</f>
        <v>-2.070028273088738</v>
      </c>
      <c r="F20">
        <v>5.1325695936766134E-2</v>
      </c>
    </row>
    <row r="21" spans="1:6" x14ac:dyDescent="0.3">
      <c r="A21">
        <f t="shared" si="2"/>
        <v>1.0000000000000005E-2</v>
      </c>
      <c r="B21">
        <f t="shared" si="0"/>
        <v>3.4120000000000018E-2</v>
      </c>
      <c r="C21">
        <f t="shared" si="1"/>
        <v>8792.497069167639</v>
      </c>
      <c r="D21">
        <f>(8.686*2*PI()/theorie!$C$27)*SQRT((theorie!$C$27/(3.412*A21)*(theorie!$C$27/(3.412*A21))-1))</f>
        <v>1424.4166113584997</v>
      </c>
      <c r="E21">
        <f>F21*(8.686*2*PI()/theorie!$C$27)*SQRT((theorie!$C$27/(3.412*A21)*(theorie!$C$27/(3.412*A21))-1))-$E$2</f>
        <v>-2.3397753453009216</v>
      </c>
      <c r="F21">
        <v>5.4520723807505084E-2</v>
      </c>
    </row>
    <row r="22" spans="1:6" x14ac:dyDescent="0.3">
      <c r="A22">
        <f t="shared" si="2"/>
        <v>1.0500000000000006E-2</v>
      </c>
      <c r="B22">
        <f t="shared" si="0"/>
        <v>3.5826000000000018E-2</v>
      </c>
      <c r="C22">
        <f t="shared" si="1"/>
        <v>8373.8067325406082</v>
      </c>
      <c r="D22">
        <f>(8.686*2*PI()/theorie!$C$27)*SQRT((theorie!$C$27/(3.412*A22)*(theorie!$C$27/(3.412*A22))-1))</f>
        <v>1338.3197815604451</v>
      </c>
      <c r="E22">
        <f>F22*(8.686*2*PI()/theorie!$C$27)*SQRT((theorie!$C$27/(3.412*A22)*(theorie!$C$27/(3.412*A22))-1))-$E$2</f>
        <v>-2.6353188008390447</v>
      </c>
      <c r="F22">
        <v>5.7807320989424371E-2</v>
      </c>
    </row>
    <row r="23" spans="1:6" x14ac:dyDescent="0.3">
      <c r="A23">
        <f t="shared" si="2"/>
        <v>1.1000000000000006E-2</v>
      </c>
      <c r="B23">
        <f t="shared" si="0"/>
        <v>3.7532000000000024E-2</v>
      </c>
      <c r="C23">
        <f t="shared" si="1"/>
        <v>7993.1791537887621</v>
      </c>
      <c r="D23">
        <f>(8.686*2*PI()/theorie!$C$27)*SQRT((theorie!$C$27/(3.412*A23)*(theorie!$C$27/(3.412*A23))-1))</f>
        <v>1258.9398967623717</v>
      </c>
      <c r="E23">
        <f>F23*(8.686*2*PI()/theorie!$C$27)*SQRT((theorie!$C$27/(3.412*A23)*(theorie!$C$27/(3.412*A23))-1))-$E$2</f>
        <v>-2.959411908093017</v>
      </c>
      <c r="F23">
        <v>6.1194810244740862E-2</v>
      </c>
    </row>
    <row r="24" spans="1:6" x14ac:dyDescent="0.3">
      <c r="A24">
        <f t="shared" si="2"/>
        <v>1.1500000000000007E-2</v>
      </c>
      <c r="B24">
        <f t="shared" si="0"/>
        <v>3.9238000000000023E-2</v>
      </c>
      <c r="C24">
        <f t="shared" si="1"/>
        <v>7645.649625363164</v>
      </c>
      <c r="D24">
        <f>(8.686*2*PI()/theorie!$C$27)*SQRT((theorie!$C$27/(3.412*A24)*(theorie!$C$27/(3.412*A24))-1))</f>
        <v>1185.3531609225813</v>
      </c>
      <c r="E24">
        <f>F24*(8.686*2*PI()/theorie!$C$27)*SQRT((theorie!$C$27/(3.412*A24)*(theorie!$C$27/(3.412*A24))-1))-$E$2</f>
        <v>-3.3150179839136342</v>
      </c>
      <c r="F24">
        <v>6.4693784556495465E-2</v>
      </c>
    </row>
    <row r="25" spans="1:6" x14ac:dyDescent="0.3">
      <c r="A25">
        <f t="shared" si="2"/>
        <v>1.2000000000000007E-2</v>
      </c>
      <c r="B25">
        <f t="shared" si="0"/>
        <v>4.0944000000000022E-2</v>
      </c>
      <c r="C25">
        <f t="shared" si="1"/>
        <v>7327.0808909730322</v>
      </c>
      <c r="D25">
        <f>(8.686*2*PI()/theorie!$C$27)*SQRT((theorie!$C$27/(3.412*A25)*(theorie!$C$27/(3.412*A25))-1))</f>
        <v>1116.7838364084498</v>
      </c>
      <c r="E25">
        <f>F25*(8.686*2*PI()/theorie!$C$27)*SQRT((theorie!$C$27/(3.412*A25)*(theorie!$C$27/(3.412*A25))-1))-$E$2</f>
        <v>-3.7057882053855451</v>
      </c>
      <c r="F25">
        <v>6.8316006470844723E-2</v>
      </c>
    </row>
    <row r="26" spans="1:6" x14ac:dyDescent="0.3">
      <c r="A26">
        <f t="shared" si="2"/>
        <v>1.2500000000000008E-2</v>
      </c>
      <c r="B26">
        <f t="shared" si="0"/>
        <v>4.2650000000000028E-2</v>
      </c>
      <c r="C26">
        <f t="shared" si="1"/>
        <v>7033.9976553341103</v>
      </c>
      <c r="D26">
        <f>(8.686*2*PI()/theorie!$C$27)*SQRT((theorie!$C$27/(3.412*A26)*(theorie!$C$27/(3.412*A26))-1))</f>
        <v>1052.5736718250198</v>
      </c>
      <c r="E26">
        <f>F26*(8.686*2*PI()/theorie!$C$27)*SQRT((theorie!$C$27/(3.412*A26)*(theorie!$C$27/(3.412*A26))-1))-$E$2</f>
        <v>-4.1362486912141918</v>
      </c>
      <c r="F26">
        <v>7.2074528690470069E-2</v>
      </c>
    </row>
    <row r="27" spans="1:6" x14ac:dyDescent="0.3">
      <c r="A27">
        <f t="shared" si="2"/>
        <v>1.3000000000000008E-2</v>
      </c>
      <c r="B27">
        <f t="shared" si="0"/>
        <v>4.4356000000000027E-2</v>
      </c>
      <c r="C27">
        <f t="shared" si="1"/>
        <v>6763.4592839751067</v>
      </c>
      <c r="D27">
        <f>(8.686*2*PI()/theorie!$C$27)*SQRT((theorie!$C$27/(3.412*A27)*(theorie!$C$27/(3.412*A27))-1))</f>
        <v>992.15816303465874</v>
      </c>
      <c r="E27">
        <f>F27*(8.686*2*PI()/theorie!$C$27)*SQRT((theorie!$C$27/(3.412*A27)*(theorie!$C$27/(3.412*A27))-1))-$E$2</f>
        <v>-4.611185969130716</v>
      </c>
      <c r="F27">
        <v>7.5984673451944124E-2</v>
      </c>
    </row>
    <row r="28" spans="1:6" x14ac:dyDescent="0.3">
      <c r="A28">
        <f t="shared" si="2"/>
        <v>1.3500000000000009E-2</v>
      </c>
      <c r="B28">
        <f t="shared" si="0"/>
        <v>4.6062000000000027E-2</v>
      </c>
      <c r="C28">
        <f t="shared" si="1"/>
        <v>6512.9607919760283</v>
      </c>
      <c r="D28">
        <f>(8.686*2*PI()/theorie!$C$27)*SQRT((theorie!$C$27/(3.412*A28)*(theorie!$C$27/(3.412*A28))-1))</f>
        <v>935.04780991629798</v>
      </c>
      <c r="E28">
        <f>F28*(8.686*2*PI()/theorie!$C$27)*SQRT((theorie!$C$27/(3.412*A28)*(theorie!$C$27/(3.412*A28))-1))-$E$2</f>
        <v>-5.1369008162847365</v>
      </c>
      <c r="F28">
        <v>8.0063391828506331E-2</v>
      </c>
    </row>
    <row r="29" spans="1:6" x14ac:dyDescent="0.3">
      <c r="A29">
        <f t="shared" si="2"/>
        <v>1.4000000000000009E-2</v>
      </c>
      <c r="B29">
        <f t="shared" si="0"/>
        <v>4.7768000000000033E-2</v>
      </c>
      <c r="C29">
        <f t="shared" si="1"/>
        <v>6280.3550494054552</v>
      </c>
      <c r="D29">
        <f>(8.686*2*PI()/theorie!$C$27)*SQRT((theorie!$C$27/(3.412*A29)*(theorie!$C$27/(3.412*A29))-1))</f>
        <v>880.81303173302854</v>
      </c>
      <c r="E29">
        <f>F29*(8.686*2*PI()/theorie!$C$27)*SQRT((theorie!$C$27/(3.412*A29)*(theorie!$C$27/(3.412*A29))-1))-$E$2</f>
        <v>-5.720619277749023</v>
      </c>
      <c r="F29">
        <v>8.4330474284768309E-2</v>
      </c>
    </row>
    <row r="30" spans="1:6" x14ac:dyDescent="0.3">
      <c r="A30">
        <f t="shared" si="2"/>
        <v>1.4500000000000009E-2</v>
      </c>
      <c r="B30">
        <f t="shared" si="0"/>
        <v>4.9474000000000032E-2</v>
      </c>
      <c r="C30">
        <f t="shared" si="1"/>
        <v>6063.791082184578</v>
      </c>
      <c r="D30">
        <f>(8.686*2*PI()/theorie!$C$27)*SQRT((theorie!$C$27/(3.412*A30)*(theorie!$C$27/(3.412*A30))-1))</f>
        <v>829.0717376624599</v>
      </c>
      <c r="E30">
        <f>F30*(8.686*2*PI()/theorie!$C$27)*SQRT((theorie!$C$27/(3.412*A30)*(theorie!$C$27/(3.412*A30))-1))-$E$2</f>
        <v>-6.3712711988880386</v>
      </c>
      <c r="F30">
        <v>8.8808634351359883E-2</v>
      </c>
    </row>
    <row r="31" spans="1:6" x14ac:dyDescent="0.3">
      <c r="A31">
        <f t="shared" si="2"/>
        <v>1.500000000000001E-2</v>
      </c>
      <c r="B31">
        <f t="shared" si="0"/>
        <v>5.1180000000000031E-2</v>
      </c>
      <c r="C31">
        <f t="shared" si="1"/>
        <v>5861.6647127784254</v>
      </c>
      <c r="D31">
        <f>(8.686*2*PI()/theorie!$C$27)*SQRT((theorie!$C$27/(3.412*A31)*(theorie!$C$27/(3.412*A31))-1))</f>
        <v>779.47876528527479</v>
      </c>
      <c r="E31">
        <f>F31*(8.686*2*PI()/theorie!$C$27)*SQRT((theorie!$C$27/(3.412*A31)*(theorie!$C$27/(3.412*A31))-1))-$E$2</f>
        <v>-7.0994828011166646</v>
      </c>
      <c r="F31">
        <v>9.352469938318729E-2</v>
      </c>
    </row>
    <row r="32" spans="1:6" x14ac:dyDescent="0.3">
      <c r="A32">
        <f t="shared" si="2"/>
        <v>1.550000000000001E-2</v>
      </c>
      <c r="B32">
        <f t="shared" si="0"/>
        <v>5.2886000000000037E-2</v>
      </c>
      <c r="C32">
        <f t="shared" si="1"/>
        <v>5672.5787543017013</v>
      </c>
      <c r="D32">
        <f>(8.686*2*PI()/theorie!$C$27)*SQRT((theorie!$C$27/(3.412*A32)*(theorie!$C$27/(3.412*A32))-1))</f>
        <v>731.71652608628119</v>
      </c>
      <c r="E32">
        <f>F32*(8.686*2*PI()/theorie!$C$27)*SQRT((theorie!$C$27/(3.412*A32)*(theorie!$C$27/(3.412*A32))-1))-$E$2</f>
        <v>-7.9189800280329763</v>
      </c>
      <c r="F32">
        <v>9.8509487488967151E-2</v>
      </c>
    </row>
    <row r="33" spans="1:6" x14ac:dyDescent="0.3">
      <c r="A33">
        <f t="shared" si="2"/>
        <v>1.6000000000000011E-2</v>
      </c>
      <c r="B33">
        <f t="shared" si="0"/>
        <v>5.4592000000000036E-2</v>
      </c>
      <c r="C33">
        <f t="shared" si="1"/>
        <v>5495.3106682297739</v>
      </c>
      <c r="D33">
        <f>(8.686*2*PI()/theorie!$C$27)*SQRT((theorie!$C$27/(3.412*A33)*(theorie!$C$27/(3.412*A33))-1))</f>
        <v>685.48624374674148</v>
      </c>
      <c r="E33">
        <f>F33*(8.686*2*PI()/theorie!$C$27)*SQRT((theorie!$C$27/(3.412*A33)*(theorie!$C$27/(3.412*A33))-1))-$E$2</f>
        <v>-8.8463176465285898</v>
      </c>
      <c r="F33">
        <v>0.10380030672031942</v>
      </c>
    </row>
    <row r="34" spans="1:6" x14ac:dyDescent="0.3">
      <c r="A34">
        <f t="shared" si="2"/>
        <v>1.6500000000000011E-2</v>
      </c>
      <c r="B34">
        <f t="shared" si="0"/>
        <v>5.6298000000000036E-2</v>
      </c>
      <c r="C34">
        <f t="shared" si="1"/>
        <v>5328.7861025258417</v>
      </c>
      <c r="D34">
        <f>(8.686*2*PI()/theorie!$C$27)*SQRT((theorie!$C$27/(3.412*A34)*(theorie!$C$27/(3.412*A34))-1))</f>
        <v>640.499131195524</v>
      </c>
      <c r="E34">
        <f>F34*(8.686*2*PI()/theorie!$C$27)*SQRT((theorie!$C$27/(3.412*A34)*(theorie!$C$27/(3.412*A34))-1))-$E$2</f>
        <v>-9.9031384604005979</v>
      </c>
      <c r="F34">
        <v>0.10944099394601843</v>
      </c>
    </row>
    <row r="35" spans="1:6" x14ac:dyDescent="0.3">
      <c r="A35">
        <f t="shared" si="2"/>
        <v>1.7000000000000012E-2</v>
      </c>
      <c r="B35">
        <f t="shared" si="0"/>
        <v>5.8004000000000042E-2</v>
      </c>
      <c r="C35">
        <f t="shared" si="1"/>
        <v>5172.0570995103744</v>
      </c>
      <c r="D35">
        <f>(8.686*2*PI()/theorie!$C$27)*SQRT((theorie!$C$27/(3.412*A35)*(theorie!$C$27/(3.412*A35))-1))</f>
        <v>596.46669436764421</v>
      </c>
      <c r="E35">
        <f>F35*(8.686*2*PI()/theorie!$C$27)*SQRT((theorie!$C$27/(3.412*A35)*(theorie!$C$27/(3.412*A35))-1))-$E$2</f>
        <v>-11.117077509302575</v>
      </c>
      <c r="F35">
        <v>0.11548494348661831</v>
      </c>
    </row>
    <row r="36" spans="1:6" x14ac:dyDescent="0.3">
      <c r="A36">
        <f t="shared" si="2"/>
        <v>1.7500000000000012E-2</v>
      </c>
      <c r="B36">
        <f t="shared" si="0"/>
        <v>5.9710000000000041E-2</v>
      </c>
      <c r="C36">
        <f t="shared" si="1"/>
        <v>5024.2840395243647</v>
      </c>
      <c r="D36">
        <f>(8.686*2*PI()/theorie!$C$27)*SQRT((theorie!$C$27/(3.412*A36)*(theorie!$C$27/(3.412*A36))-1))</f>
        <v>553.08899797364541</v>
      </c>
      <c r="E36">
        <f>F36*(8.686*2*PI()/theorie!$C$27)*SQRT((theorie!$C$27/(3.412*A36)*(theorie!$C$27/(3.412*A36))-1))-$E$2</f>
        <v>-12.524657942587993</v>
      </c>
      <c r="F36">
        <v>0.12199725958140861</v>
      </c>
    </row>
    <row r="37" spans="1:6" x14ac:dyDescent="0.3">
      <c r="A37">
        <f t="shared" si="2"/>
        <v>1.8000000000000013E-2</v>
      </c>
      <c r="B37">
        <f t="shared" si="0"/>
        <v>6.141600000000004E-2</v>
      </c>
      <c r="C37">
        <f t="shared" si="1"/>
        <v>4884.7205939820215</v>
      </c>
      <c r="D37">
        <f>(8.686*2*PI()/theorie!$C$27)*SQRT((theorie!$C$27/(3.412*A37)*(theorie!$C$27/(3.412*A37))-1))</f>
        <v>510.03901026974654</v>
      </c>
      <c r="E37">
        <f>F37*(8.686*2*PI()/theorie!$C$27)*SQRT((theorie!$C$27/(3.412*A37)*(theorie!$C$27/(3.412*A37))-1))-$E$2</f>
        <v>-14.175130950911083</v>
      </c>
      <c r="F37">
        <v>0.12905849890634019</v>
      </c>
    </row>
    <row r="38" spans="1:6" x14ac:dyDescent="0.3">
      <c r="A38">
        <f t="shared" si="2"/>
        <v>1.8500000000000013E-2</v>
      </c>
      <c r="B38">
        <f t="shared" si="0"/>
        <v>6.3122000000000039E-2</v>
      </c>
      <c r="C38">
        <f t="shared" si="1"/>
        <v>4752.7011184689936</v>
      </c>
      <c r="D38">
        <f>(8.686*2*PI()/theorie!$C$27)*SQRT((theorie!$C$27/(3.412*A38)*(theorie!$C$27/(3.412*A38))-1))</f>
        <v>466.93966641033745</v>
      </c>
      <c r="E38">
        <f>F38*(8.686*2*PI()/theorie!$C$27)*SQRT((theorie!$C$27/(3.412*A38)*(theorie!$C$27/(3.412*A38))-1))-$E$2</f>
        <v>-16.136758193020007</v>
      </c>
      <c r="F38">
        <v>0.13676979361795796</v>
      </c>
    </row>
    <row r="39" spans="1:6" x14ac:dyDescent="0.3">
      <c r="A39">
        <f t="shared" si="2"/>
        <v>1.9000000000000013E-2</v>
      </c>
      <c r="B39">
        <f t="shared" si="0"/>
        <v>6.4828000000000038E-2</v>
      </c>
      <c r="C39">
        <f t="shared" si="1"/>
        <v>4627.6300364040198</v>
      </c>
      <c r="D39">
        <f>(8.686*2*PI()/theorie!$C$27)*SQRT((theorie!$C$27/(3.412*A39)*(theorie!$C$27/(3.412*A39))-1))</f>
        <v>423.3270841757232</v>
      </c>
      <c r="E39">
        <f>F39*(8.686*2*PI()/theorie!$C$27)*SQRT((theorie!$C$27/(3.412*A39)*(theorie!$C$27/(3.412*A39))-1))-$E$2</f>
        <v>-18.507475553068048</v>
      </c>
      <c r="F39">
        <v>0.14526007606309069</v>
      </c>
    </row>
    <row r="40" spans="1:6" x14ac:dyDescent="0.3">
      <c r="A40">
        <f t="shared" si="2"/>
        <v>1.9500000000000014E-2</v>
      </c>
      <c r="B40">
        <f t="shared" si="0"/>
        <v>6.6534000000000051E-2</v>
      </c>
      <c r="C40">
        <f t="shared" si="1"/>
        <v>4508.9728559834039</v>
      </c>
      <c r="D40">
        <f>(8.686*2*PI()/theorie!$C$27)*SQRT((theorie!$C$27/(3.412*A40)*(theorie!$C$27/(3.412*A40))-1))</f>
        <v>378.58579841078966</v>
      </c>
      <c r="E40">
        <f>F40*(8.686*2*PI()/theorie!$C$27)*SQRT((theorie!$C$27/(3.412*A40)*(theorie!$C$27/(3.412*A40))-1))-$E$2</f>
        <v>-21.433651294242217</v>
      </c>
      <c r="F40">
        <v>0.15469769059379657</v>
      </c>
    </row>
    <row r="41" spans="1:6" x14ac:dyDescent="0.3">
      <c r="A41">
        <f t="shared" si="2"/>
        <v>2.0000000000000014E-2</v>
      </c>
      <c r="B41">
        <f t="shared" si="0"/>
        <v>6.8240000000000051E-2</v>
      </c>
      <c r="C41">
        <f t="shared" si="1"/>
        <v>4396.2485345838186</v>
      </c>
      <c r="D41">
        <f>(8.686*2*PI()/theorie!$C$27)*SQRT((theorie!$C$27/(3.412*A41)*(theorie!$C$27/(3.412*A41))-1))</f>
        <v>331.82180084568756</v>
      </c>
      <c r="E41">
        <f>F41*(8.686*2*PI()/theorie!$C$27)*SQRT((theorie!$C$27/(3.412*A41)*(theorie!$C$27/(3.412*A41))-1))-$E$2</f>
        <v>-25.148025599279833</v>
      </c>
      <c r="F41">
        <v>0.16530551718097888</v>
      </c>
    </row>
    <row r="43" spans="1:6" x14ac:dyDescent="0.3">
      <c r="A43" s="9">
        <f>0.013</f>
        <v>1.2999999999999999E-2</v>
      </c>
      <c r="B43">
        <f t="shared" si="0"/>
        <v>4.4356E-2</v>
      </c>
      <c r="C43">
        <f t="shared" si="1"/>
        <v>6763.4592839751103</v>
      </c>
      <c r="D43">
        <f>(8.686*2*PI()/theorie!$C$27)*SQRT((theorie!$C$27/(3.412*A43)*(theorie!$C$27/(3.412*A43))-1))</f>
        <v>992.15816303465976</v>
      </c>
      <c r="E43">
        <f>F43*(8.686*2*PI()/theorie!$C$27)*SQRT((theorie!$C$27/(3.412*A43)*(theorie!$C$27/(3.412*A43))-1))-$E$2</f>
        <v>-4.6112613578679174</v>
      </c>
      <c r="F43">
        <v>7.5984597467348022E-2</v>
      </c>
    </row>
    <row r="45" spans="1:6" x14ac:dyDescent="0.3">
      <c r="A45" t="s">
        <v>30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theorie</vt:lpstr>
      <vt:lpstr>graph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Auxepaules</dc:creator>
  <cp:lastModifiedBy>Gabriel Auxepaules</cp:lastModifiedBy>
  <dcterms:created xsi:type="dcterms:W3CDTF">2019-06-21T11:14:48Z</dcterms:created>
  <dcterms:modified xsi:type="dcterms:W3CDTF">2022-03-15T16:14:50Z</dcterms:modified>
</cp:coreProperties>
</file>